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315" windowWidth="206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<sst xmlns="http://schemas.openxmlformats.org/spreadsheetml/2006/main" count="575" uniqueCount="58">
  <si>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</si>
  <si>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</si>
  <si>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</si>
  <si>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</si>
  <si>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</si>
  <si>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</si>
  <si>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</si>
  <si>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</si>
  <si>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</si>
  <si>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</si>
  <si>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</si>
  <si>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</si>
  <si>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</si>
  <si>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</si>
  <si>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</si>
  <si>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</si>
  <si>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</si>
  <si>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</si>
  <si>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</si>
  <si>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</si>
  <si>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</si>
  <si>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</si>
  <si>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</si>
  <si>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</si>
  <si>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</si>
  <si>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</si>
  <si>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</si>
  <si>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</si>
  <si>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</si>
  <si>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</si>
  <si>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</si>
  <si>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</si>
  <si>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</si>
  <si>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</si>
  <si>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</si>
  <si>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</si>
  <si>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</si>
  <si>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</si>
  <si>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</si>
  <si>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</si>
  <si>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</si>
  <si>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</si>
  <si>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</si>
  <si>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</si>
  <si>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</si>
  <si>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</si>
  <si>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</si>
  <si>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</si>
  <si>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</si>
  <si>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</si>
  <si>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</si>
  <si>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ALMI</t>
  </si>
  <si>
    <t>BIGI</t>
  </si>
  <si>
    <t>PLEASE NOTE THE FOLLOWING VOLATILITY SKEW CHANGES WITH EFFECT TUESDAY</t>
  </si>
  <si>
    <t>08-FEB-2011</t>
  </si>
  <si>
    <t>22-FEB-2011</t>
  </si>
  <si>
    <t>22 FEBRUARY 2010 FOR SETTLEMENT ON WEDNESDAY, 23 FEBRUARY 2010</t>
  </si>
  <si>
    <t>SAFEX MTM 21-FEB-11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</si>
</sst>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61" xfId="0" applyNumberFormat="1" applyFont="1" applyFill="1" applyBorder="1" applyAlignment="1" applyProtection="1">
      <alignment/>
      <protection locked="0"/>
    </xf>
    <xf numFmtId="178" fontId="12" fillId="0" borderId="62" xfId="0" applyNumberFormat="1" applyFont="1" applyFill="1" applyBorder="1" applyAlignment="1" applyProtection="1">
      <alignment/>
      <protection locked="0"/>
    </xf>
    <xf numFmtId="178" fontId="12" fillId="0" borderId="63" xfId="0" applyNumberFormat="1" applyFont="1" applyFill="1" applyBorder="1" applyAlignment="1" applyProtection="1">
      <alignment horizontal="right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2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40596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26"/>
      <c r="AA25" s="126"/>
      <c r="AB25" s="126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61" t="s">
        <v>0</v>
      </c>
      <c r="K26" s="162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27"/>
      <c r="Z26" s="119"/>
      <c r="AA26" s="120" t="str">
        <f>A20</f>
        <v>22-FEB-2011</v>
      </c>
      <c r="AB26" s="121"/>
      <c r="AC26" s="128"/>
      <c r="AE26" s="55" t="s">
        <v>30</v>
      </c>
      <c r="AF26" s="73" t="str">
        <f>A20</f>
        <v>22-FEB-2011</v>
      </c>
      <c r="AG26" s="56"/>
      <c r="AI26" s="99"/>
      <c r="AJ26" s="67"/>
    </row>
    <row r="27" spans="1:36" ht="13.5" thickBot="1">
      <c r="A27" s="25" t="s">
        <v>4</v>
      </c>
      <c r="B27" s="26">
        <v>40619</v>
      </c>
      <c r="C27" s="23"/>
      <c r="D27" s="27"/>
      <c r="F27" s="28" t="s">
        <v>20</v>
      </c>
      <c r="G27" s="29" t="s">
        <v>21</v>
      </c>
      <c r="J27" s="163" t="s">
        <v>2</v>
      </c>
      <c r="K27" s="164"/>
      <c r="L27" s="107"/>
      <c r="M27" s="107"/>
      <c r="N27" s="107"/>
      <c r="O27" s="107"/>
      <c r="P27" s="108"/>
      <c r="Q27" s="109"/>
      <c r="R27"/>
      <c r="S27" s="57" t="s">
        <v>54</v>
      </c>
      <c r="T27" s="72" t="str">
        <f>A20</f>
        <v>22-FEB-2011</v>
      </c>
      <c r="U27"/>
      <c r="V27" s="100" t="s">
        <v>45</v>
      </c>
      <c r="W27" s="102" t="s">
        <v>46</v>
      </c>
      <c r="Y27" s="129" t="s">
        <v>39</v>
      </c>
      <c r="Z27" s="122" t="s">
        <v>38</v>
      </c>
      <c r="AA27" s="122" t="s">
        <v>40</v>
      </c>
      <c r="AB27" s="122" t="s">
        <v>34</v>
      </c>
      <c r="AC27" s="130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20700</v>
      </c>
      <c r="C28" s="22" t="s">
        <v>11</v>
      </c>
      <c r="D28" s="31">
        <v>33.87</v>
      </c>
      <c r="F28" s="32">
        <v>0.700507614213198</v>
      </c>
      <c r="G28" s="33">
        <v>15.37</v>
      </c>
      <c r="J28" s="116">
        <v>40619</v>
      </c>
      <c r="K28" s="117"/>
      <c r="L28" s="110">
        <v>29569</v>
      </c>
      <c r="M28" s="110">
        <v>29570</v>
      </c>
      <c r="N28" s="110">
        <v>29575</v>
      </c>
      <c r="O28" s="110">
        <v>29573</v>
      </c>
      <c r="P28" s="111">
        <v>18.5</v>
      </c>
      <c r="Q28" s="112">
        <v>18.75</v>
      </c>
      <c r="R28" s="74"/>
      <c r="S28" s="87">
        <v>0.20381577150697447</v>
      </c>
      <c r="T28" s="88">
        <v>0.18761656355699038</v>
      </c>
      <c r="U28" s="63"/>
      <c r="V28" s="97">
        <v>0.7676689135651318</v>
      </c>
      <c r="W28" s="101">
        <v>1.1141882504216727</v>
      </c>
      <c r="Y28" s="131">
        <v>-0.989171974297882</v>
      </c>
      <c r="Z28" s="124">
        <v>0.2798324819154503</v>
      </c>
      <c r="AA28" s="124">
        <v>0.8901615966405032</v>
      </c>
      <c r="AB28" s="125" t="s">
        <v>41</v>
      </c>
      <c r="AC28" s="132">
        <v>-0.05507823833809666</v>
      </c>
      <c r="AE28" s="84">
        <v>0.8</v>
      </c>
      <c r="AF28" s="85">
        <v>-0.9899999999852012</v>
      </c>
      <c r="AG28" s="86">
        <v>0.9756571224807217</v>
      </c>
      <c r="AI28" s="143">
        <v>23</v>
      </c>
      <c r="AJ28" s="144">
        <v>9</v>
      </c>
      <c r="IU28" s="75">
        <f aca="true" t="shared" si="0" ref="IU28:IU36">D62-$D$66</f>
        <v>11.16</v>
      </c>
      <c r="IV28" s="6" t="b">
        <f>IU28=G62</f>
        <v>1</v>
      </c>
    </row>
    <row r="29" spans="1:256" ht="12.75">
      <c r="A29" s="30" t="s">
        <v>5</v>
      </c>
      <c r="B29" s="22">
        <v>23650</v>
      </c>
      <c r="C29" s="22" t="s">
        <v>11</v>
      </c>
      <c r="D29" s="31">
        <v>28.19</v>
      </c>
      <c r="F29" s="34">
        <v>0.8003384094754653</v>
      </c>
      <c r="G29" s="35">
        <v>9.69</v>
      </c>
      <c r="J29" s="71">
        <v>40709</v>
      </c>
      <c r="K29" s="70"/>
      <c r="L29" s="61">
        <v>29569</v>
      </c>
      <c r="M29" s="61">
        <v>29752</v>
      </c>
      <c r="N29" s="61">
        <v>29782</v>
      </c>
      <c r="O29" s="61">
        <v>29767</v>
      </c>
      <c r="P29" s="65">
        <v>19.5</v>
      </c>
      <c r="Q29" s="62">
        <v>19.75</v>
      </c>
      <c r="R29" s="74"/>
      <c r="S29" s="87">
        <v>0.2195581745145744</v>
      </c>
      <c r="T29" s="88">
        <v>0.20442888925250594</v>
      </c>
      <c r="U29" s="63"/>
      <c r="V29" s="96">
        <v>0.7633454003355423</v>
      </c>
      <c r="W29" s="88">
        <v>1.024934155802873</v>
      </c>
      <c r="Y29" s="131">
        <v>-0.7541912277095354</v>
      </c>
      <c r="Z29" s="124">
        <v>0.20360638292609853</v>
      </c>
      <c r="AA29" s="124">
        <v>0.7614830401149132</v>
      </c>
      <c r="AB29" s="125" t="s">
        <v>42</v>
      </c>
      <c r="AC29" s="132">
        <v>0.19008101768510044</v>
      </c>
      <c r="AE29" s="64">
        <v>0.8</v>
      </c>
      <c r="AF29" s="68">
        <v>-0.9698422374412957</v>
      </c>
      <c r="AG29" s="69">
        <v>0.7324505380237476</v>
      </c>
      <c r="AI29" s="145">
        <v>38</v>
      </c>
      <c r="AJ29" s="146">
        <v>5</v>
      </c>
      <c r="IU29" s="76">
        <f t="shared" si="0"/>
        <v>7.059999999999999</v>
      </c>
      <c r="IV29" s="6" t="b">
        <f>IU29=G63</f>
        <v>1</v>
      </c>
    </row>
    <row r="30" spans="1:256" ht="12.75">
      <c r="A30" s="30" t="s">
        <v>5</v>
      </c>
      <c r="B30" s="22">
        <v>26600</v>
      </c>
      <c r="C30" s="22" t="s">
        <v>11</v>
      </c>
      <c r="D30" s="31">
        <v>23.07</v>
      </c>
      <c r="F30" s="34">
        <v>0.9001692047377327</v>
      </c>
      <c r="G30" s="35">
        <v>4.57</v>
      </c>
      <c r="J30" s="71">
        <v>40801</v>
      </c>
      <c r="K30" s="70"/>
      <c r="L30" s="61">
        <v>29569</v>
      </c>
      <c r="M30" s="61">
        <v>29918</v>
      </c>
      <c r="N30" s="61">
        <v>30028</v>
      </c>
      <c r="O30" s="61">
        <v>29973</v>
      </c>
      <c r="P30" s="65">
        <v>20.25</v>
      </c>
      <c r="Q30" s="62">
        <v>20.5</v>
      </c>
      <c r="R30"/>
      <c r="S30" s="87">
        <v>0.2269653150283686</v>
      </c>
      <c r="T30" s="88">
        <v>0.21120067581265028</v>
      </c>
      <c r="U30" s="63"/>
      <c r="V30" s="96">
        <v>0.758124766512426</v>
      </c>
      <c r="W30" s="88">
        <v>1.058680295049867</v>
      </c>
      <c r="Y30" s="131">
        <v>-0.6803818096791225</v>
      </c>
      <c r="Z30" s="124">
        <v>0.18044622916248476</v>
      </c>
      <c r="AA30" s="124">
        <v>0.7176474028017213</v>
      </c>
      <c r="AB30" s="123"/>
      <c r="AC30" s="130"/>
      <c r="AE30" s="64">
        <v>0.8</v>
      </c>
      <c r="AF30" s="68">
        <v>-0.9533198418846746</v>
      </c>
      <c r="AG30" s="69">
        <v>0.664806094462025</v>
      </c>
      <c r="AI30" s="145">
        <v>30</v>
      </c>
      <c r="AJ30" s="146">
        <v>3</v>
      </c>
      <c r="IU30" s="76">
        <f t="shared" si="0"/>
        <v>3.3200000000000003</v>
      </c>
      <c r="IV30" s="6" t="b">
        <f>IU30=G64</f>
        <v>1</v>
      </c>
    </row>
    <row r="31" spans="1:256" ht="12.75">
      <c r="A31" s="30" t="s">
        <v>5</v>
      </c>
      <c r="B31" s="22">
        <v>28100</v>
      </c>
      <c r="C31" s="22" t="s">
        <v>11</v>
      </c>
      <c r="D31" s="31">
        <v>20.67</v>
      </c>
      <c r="F31" s="34">
        <v>0.9509306260575296</v>
      </c>
      <c r="G31" s="35">
        <v>2.17</v>
      </c>
      <c r="J31" s="71">
        <v>40892</v>
      </c>
      <c r="K31" s="70"/>
      <c r="L31" s="61">
        <v>29569</v>
      </c>
      <c r="M31" s="61">
        <v>30013</v>
      </c>
      <c r="N31" s="61">
        <v>30133</v>
      </c>
      <c r="O31" s="61">
        <v>30073</v>
      </c>
      <c r="P31" s="65">
        <v>21.25</v>
      </c>
      <c r="Q31" s="62">
        <v>21.5</v>
      </c>
      <c r="R31"/>
      <c r="S31" s="87">
        <v>0.23183001390622016</v>
      </c>
      <c r="T31" s="88">
        <v>0.21549968633297145</v>
      </c>
      <c r="U31" s="63"/>
      <c r="V31" s="96">
        <v>0.6974426513241706</v>
      </c>
      <c r="W31" s="88">
        <v>1.1636094409248807</v>
      </c>
      <c r="Y31" s="131">
        <v>-0.6384034894675082</v>
      </c>
      <c r="Z31" s="124">
        <v>0.16746344806952926</v>
      </c>
      <c r="AA31" s="124">
        <v>0.6918142390077792</v>
      </c>
      <c r="AB31" s="123"/>
      <c r="AC31" s="130"/>
      <c r="AE31" s="64">
        <v>0.8</v>
      </c>
      <c r="AF31" s="68">
        <v>-0.9425819809686515</v>
      </c>
      <c r="AG31" s="69">
        <v>0.628568343581146</v>
      </c>
      <c r="AI31" s="145">
        <v>11</v>
      </c>
      <c r="AJ31" s="146">
        <v>8</v>
      </c>
      <c r="IU31" s="76">
        <f t="shared" si="0"/>
        <v>1.6499999999999986</v>
      </c>
      <c r="IV31" s="6" t="b">
        <f>ROUND(IU31,2)=G65</f>
        <v>1</v>
      </c>
    </row>
    <row r="32" spans="1:256" ht="12.75">
      <c r="A32" s="30" t="s">
        <v>5</v>
      </c>
      <c r="B32" s="22">
        <v>29550</v>
      </c>
      <c r="C32" s="22" t="s">
        <v>11</v>
      </c>
      <c r="D32" s="31">
        <v>18.5</v>
      </c>
      <c r="F32" s="34">
        <v>1</v>
      </c>
      <c r="G32" s="35">
        <v>0</v>
      </c>
      <c r="J32" s="71">
        <v>40983</v>
      </c>
      <c r="K32" s="70"/>
      <c r="L32" s="61">
        <v>29569</v>
      </c>
      <c r="M32" s="61">
        <v>30213</v>
      </c>
      <c r="N32" s="61">
        <v>30353</v>
      </c>
      <c r="O32" s="61">
        <v>30283</v>
      </c>
      <c r="P32" s="65">
        <v>22.25</v>
      </c>
      <c r="Q32" s="62">
        <v>22.5</v>
      </c>
      <c r="R32"/>
      <c r="S32" s="87">
        <v>0.23550406283729705</v>
      </c>
      <c r="T32" s="88">
        <v>0.21869550868836263</v>
      </c>
      <c r="U32" s="63"/>
      <c r="V32" s="96">
        <v>0.7814335321597268</v>
      </c>
      <c r="W32" s="88">
        <v>1.0908333438413116</v>
      </c>
      <c r="Y32" s="131">
        <v>-0.6093829874835708</v>
      </c>
      <c r="Z32" s="124">
        <v>0.15857333795976822</v>
      </c>
      <c r="AA32" s="124">
        <v>0.6735317632050888</v>
      </c>
      <c r="AB32" s="123"/>
      <c r="AC32" s="130"/>
      <c r="AE32" s="64">
        <v>0.8</v>
      </c>
      <c r="AF32" s="68">
        <v>-0.9347512593501175</v>
      </c>
      <c r="AG32" s="69">
        <v>0.6046977965579075</v>
      </c>
      <c r="AI32" s="145">
        <v>12</v>
      </c>
      <c r="AJ32" s="146">
        <v>3</v>
      </c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31050</v>
      </c>
      <c r="C33" s="22" t="s">
        <v>11</v>
      </c>
      <c r="D33" s="31">
        <v>16.39</v>
      </c>
      <c r="F33" s="34">
        <v>1.0507614213197969</v>
      </c>
      <c r="G33" s="35">
        <v>-2.11</v>
      </c>
      <c r="J33" s="71">
        <v>41263</v>
      </c>
      <c r="K33" s="70"/>
      <c r="L33" s="61">
        <v>29569</v>
      </c>
      <c r="M33" s="61">
        <v>30917</v>
      </c>
      <c r="N33" s="61">
        <v>31077</v>
      </c>
      <c r="O33" s="61">
        <v>30997</v>
      </c>
      <c r="P33" s="65">
        <v>23.5</v>
      </c>
      <c r="Q33" s="62">
        <v>23.75</v>
      </c>
      <c r="R33"/>
      <c r="S33" s="87">
        <v>0.2432550582441297</v>
      </c>
      <c r="T33" s="88">
        <v>0.2253384405946219</v>
      </c>
      <c r="U33" s="63"/>
      <c r="V33" s="96"/>
      <c r="W33" s="88"/>
      <c r="Y33" s="131">
        <v>-0.5543959238067986</v>
      </c>
      <c r="Z33" s="124">
        <v>0.14193061655008218</v>
      </c>
      <c r="AA33" s="124">
        <v>0.6378448485184596</v>
      </c>
      <c r="AB33" s="123"/>
      <c r="AC33" s="130"/>
      <c r="AE33" s="64">
        <v>0.8</v>
      </c>
      <c r="AF33" s="68">
        <v>-0.919600727693625</v>
      </c>
      <c r="AG33" s="69">
        <v>0.5636005499723409</v>
      </c>
      <c r="AI33" s="96"/>
      <c r="AJ33" s="88"/>
      <c r="IU33" s="76">
        <f t="shared" si="0"/>
        <v>-1.5500000000000007</v>
      </c>
      <c r="IV33" s="6" t="b">
        <f>ROUND(IU33,2)=G67</f>
        <v>1</v>
      </c>
    </row>
    <row r="34" spans="1:256" ht="12.75">
      <c r="A34" s="30" t="s">
        <v>5</v>
      </c>
      <c r="B34" s="22">
        <v>32550</v>
      </c>
      <c r="C34" s="22" t="s">
        <v>11</v>
      </c>
      <c r="D34" s="31">
        <v>14.43</v>
      </c>
      <c r="F34" s="34">
        <v>1.101522842639594</v>
      </c>
      <c r="G34" s="35">
        <v>-4.07</v>
      </c>
      <c r="J34" s="71">
        <v>41353</v>
      </c>
      <c r="K34" s="70"/>
      <c r="L34" s="61">
        <v>29569</v>
      </c>
      <c r="M34" s="61">
        <v>31098</v>
      </c>
      <c r="N34" s="61">
        <v>31278</v>
      </c>
      <c r="O34" s="61">
        <v>31188</v>
      </c>
      <c r="P34" s="65">
        <v>24.25</v>
      </c>
      <c r="Q34" s="62">
        <v>24.5</v>
      </c>
      <c r="R34"/>
      <c r="S34" s="87">
        <v>0.2451093378287443</v>
      </c>
      <c r="T34" s="88">
        <v>0.22691263557557373</v>
      </c>
      <c r="U34" s="63"/>
      <c r="V34" s="96"/>
      <c r="W34" s="88"/>
      <c r="Y34" s="131">
        <v>-0.5423316984350842</v>
      </c>
      <c r="Z34" s="124">
        <v>0.13831618507795138</v>
      </c>
      <c r="AA34" s="124">
        <v>0.6298171488449362</v>
      </c>
      <c r="AB34" s="123"/>
      <c r="AC34" s="130"/>
      <c r="AE34" s="81">
        <v>0.8</v>
      </c>
      <c r="AF34" s="82">
        <v>-0.9163311714624884</v>
      </c>
      <c r="AG34" s="83">
        <v>0.5557562326967832</v>
      </c>
      <c r="AI34" s="96"/>
      <c r="AJ34" s="88"/>
      <c r="IU34" s="76">
        <f t="shared" si="0"/>
        <v>-3.0199999999999996</v>
      </c>
      <c r="IV34" s="6" t="b">
        <f>IU34=G68</f>
        <v>1</v>
      </c>
    </row>
    <row r="35" spans="1:256" ht="12.75">
      <c r="A35" s="30" t="s">
        <v>5</v>
      </c>
      <c r="B35" s="22">
        <v>35500</v>
      </c>
      <c r="C35" s="22" t="s">
        <v>11</v>
      </c>
      <c r="D35" s="31">
        <v>10.99</v>
      </c>
      <c r="F35" s="34">
        <v>1.2013536379018612</v>
      </c>
      <c r="G35" s="35">
        <v>-7.51</v>
      </c>
      <c r="J35" s="149">
        <v>41718</v>
      </c>
      <c r="K35" s="150"/>
      <c r="L35" s="151">
        <v>29569</v>
      </c>
      <c r="M35" s="151">
        <v>32833</v>
      </c>
      <c r="N35" s="151">
        <v>33013</v>
      </c>
      <c r="O35" s="151">
        <v>32923</v>
      </c>
      <c r="P35" s="152">
        <v>24.5</v>
      </c>
      <c r="Q35" s="153">
        <v>24.75</v>
      </c>
      <c r="S35" s="87">
        <v>0.25099255755586025</v>
      </c>
      <c r="T35" s="88">
        <v>0.23187883863283842</v>
      </c>
      <c r="V35" s="96"/>
      <c r="W35" s="88"/>
      <c r="Y35" s="131">
        <v>-0.5423316984350842</v>
      </c>
      <c r="Z35" s="124">
        <v>0.13831618507795138</v>
      </c>
      <c r="AA35" s="124">
        <v>0.6298171488449362</v>
      </c>
      <c r="AB35" s="123"/>
      <c r="AC35" s="130"/>
      <c r="AE35" s="81">
        <v>0.8</v>
      </c>
      <c r="AF35" s="82">
        <v>-0.9069858293979987</v>
      </c>
      <c r="AG35" s="83">
        <v>0.5375445549249598</v>
      </c>
      <c r="AI35" s="96"/>
      <c r="AJ35" s="88"/>
      <c r="IU35" s="76">
        <f t="shared" si="0"/>
        <v>-5.68</v>
      </c>
      <c r="IV35" s="6" t="b">
        <f>IU35=G69</f>
        <v>1</v>
      </c>
    </row>
    <row r="36" spans="1:256" ht="13.5" thickBot="1">
      <c r="A36" s="30" t="s">
        <v>6</v>
      </c>
      <c r="B36" s="22">
        <v>38450</v>
      </c>
      <c r="C36" s="22" t="s">
        <v>11</v>
      </c>
      <c r="D36" s="31">
        <v>8.1</v>
      </c>
      <c r="F36" s="36">
        <v>1.3011844331641287</v>
      </c>
      <c r="G36" s="37">
        <v>-10.4</v>
      </c>
      <c r="J36" s="93">
        <v>41991</v>
      </c>
      <c r="K36" s="94"/>
      <c r="L36" s="78">
        <v>29569</v>
      </c>
      <c r="M36" s="78">
        <v>34297</v>
      </c>
      <c r="N36" s="78">
        <v>34497</v>
      </c>
      <c r="O36" s="78">
        <v>34397</v>
      </c>
      <c r="P36" s="79">
        <v>24.75</v>
      </c>
      <c r="Q36" s="80">
        <v>25</v>
      </c>
      <c r="S36" s="87">
        <v>0.25432345754040564</v>
      </c>
      <c r="T36" s="88">
        <v>0.23467472732195005</v>
      </c>
      <c r="V36" s="96"/>
      <c r="W36" s="88"/>
      <c r="Y36" s="133">
        <v>-0.5423316984350842</v>
      </c>
      <c r="Z36" s="134">
        <v>0.13831618507795138</v>
      </c>
      <c r="AA36" s="134">
        <v>0.6298171488449362</v>
      </c>
      <c r="AB36" s="135"/>
      <c r="AC36" s="136"/>
      <c r="AE36" s="137">
        <v>0.8</v>
      </c>
      <c r="AF36" s="138">
        <v>-0.904323049400291</v>
      </c>
      <c r="AG36" s="139">
        <v>0.5623437877253028</v>
      </c>
      <c r="AI36" s="96"/>
      <c r="AJ36" s="88"/>
      <c r="IU36" s="77">
        <f t="shared" si="0"/>
        <v>-7.970000000000001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29550</v>
      </c>
      <c r="C37" s="23"/>
      <c r="D37" s="38"/>
      <c r="G37" s="44">
        <v>25.77</v>
      </c>
      <c r="IU37" s="77"/>
    </row>
    <row r="38" spans="1:255" ht="13.5" thickBot="1">
      <c r="A38" s="25" t="s">
        <v>8</v>
      </c>
      <c r="B38" s="39">
        <v>18.5</v>
      </c>
      <c r="C38" s="23"/>
      <c r="D38" s="38"/>
      <c r="J38" s="165" t="s">
        <v>43</v>
      </c>
      <c r="K38" s="166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40619</v>
      </c>
      <c r="K39" s="117"/>
      <c r="L39" s="110">
        <v>6160</v>
      </c>
      <c r="M39" s="110">
        <v>6156</v>
      </c>
      <c r="N39" s="110">
        <v>6156</v>
      </c>
      <c r="O39" s="110">
        <v>6156</v>
      </c>
      <c r="P39" s="111">
        <v>17.5</v>
      </c>
      <c r="Q39" s="112">
        <v>18</v>
      </c>
      <c r="IU39" s="77"/>
    </row>
    <row r="40" spans="1:255" ht="13.5" thickBot="1">
      <c r="A40" s="40" t="s">
        <v>10</v>
      </c>
      <c r="B40" s="41">
        <v>10</v>
      </c>
      <c r="C40" s="42"/>
      <c r="D40" s="43"/>
      <c r="J40" s="71">
        <v>40709</v>
      </c>
      <c r="K40" s="70"/>
      <c r="L40" s="61">
        <v>6160</v>
      </c>
      <c r="M40" s="61">
        <v>6190</v>
      </c>
      <c r="N40" s="61">
        <v>6190</v>
      </c>
      <c r="O40" s="61">
        <v>6190</v>
      </c>
      <c r="P40" s="65">
        <v>18.5</v>
      </c>
      <c r="Q40" s="62">
        <v>19</v>
      </c>
      <c r="IU40" s="77"/>
    </row>
    <row r="41" spans="1:255" ht="13.5" thickBot="1">
      <c r="A41" s="11"/>
      <c r="B41" s="12"/>
      <c r="C41" s="11"/>
      <c r="D41" s="13"/>
      <c r="J41" s="71">
        <v>40801</v>
      </c>
      <c r="K41" s="70"/>
      <c r="L41" s="61">
        <v>6160</v>
      </c>
      <c r="M41" s="61">
        <v>6213</v>
      </c>
      <c r="N41" s="61">
        <v>6213</v>
      </c>
      <c r="O41" s="61">
        <v>6213</v>
      </c>
      <c r="P41" s="65">
        <v>19.25</v>
      </c>
      <c r="Q41" s="62">
        <v>19.5</v>
      </c>
      <c r="IU41" s="77"/>
    </row>
    <row r="42" spans="1:255" ht="13.5" thickBot="1">
      <c r="A42" s="17" t="s">
        <v>1</v>
      </c>
      <c r="B42" s="18">
        <v>40596</v>
      </c>
      <c r="C42" s="19"/>
      <c r="D42" s="20"/>
      <c r="J42" s="149">
        <v>40892</v>
      </c>
      <c r="K42" s="150"/>
      <c r="L42" s="151">
        <v>6160</v>
      </c>
      <c r="M42" s="151">
        <v>6263</v>
      </c>
      <c r="N42" s="151">
        <v>6263</v>
      </c>
      <c r="O42" s="151">
        <v>6263</v>
      </c>
      <c r="P42" s="152">
        <v>20.25</v>
      </c>
      <c r="Q42" s="153">
        <v>20.5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149">
        <v>40983</v>
      </c>
      <c r="K43" s="150"/>
      <c r="L43" s="151">
        <v>6160</v>
      </c>
      <c r="M43" s="151">
        <v>6329</v>
      </c>
      <c r="N43" s="151">
        <v>6329</v>
      </c>
      <c r="O43" s="151">
        <v>6329</v>
      </c>
      <c r="P43" s="152">
        <v>21.25</v>
      </c>
      <c r="Q43" s="153">
        <v>21.5</v>
      </c>
      <c r="IU43" s="77"/>
    </row>
    <row r="44" spans="1:255" ht="13.5" thickBot="1">
      <c r="A44" s="25" t="s">
        <v>4</v>
      </c>
      <c r="B44" s="26">
        <v>40709</v>
      </c>
      <c r="C44" s="23"/>
      <c r="D44" s="27"/>
      <c r="F44" s="28" t="s">
        <v>20</v>
      </c>
      <c r="G44" s="29" t="s">
        <v>21</v>
      </c>
      <c r="J44" s="93">
        <v>41718</v>
      </c>
      <c r="K44" s="94"/>
      <c r="L44" s="78">
        <v>6160</v>
      </c>
      <c r="M44" s="78">
        <v>7169</v>
      </c>
      <c r="N44" s="78">
        <v>7169</v>
      </c>
      <c r="O44" s="78">
        <v>7169</v>
      </c>
      <c r="P44" s="79">
        <v>22.5</v>
      </c>
      <c r="Q44" s="80">
        <v>23</v>
      </c>
      <c r="IU44" s="77"/>
    </row>
    <row r="45" spans="1:256" ht="13.5" thickBot="1">
      <c r="A45" s="30" t="s">
        <v>3</v>
      </c>
      <c r="B45" s="66">
        <v>20850</v>
      </c>
      <c r="C45" s="22" t="s">
        <v>11</v>
      </c>
      <c r="D45" s="31">
        <v>31.7</v>
      </c>
      <c r="F45" s="32">
        <v>0.7008403361344537</v>
      </c>
      <c r="G45" s="33">
        <v>12.2</v>
      </c>
      <c r="IU45" s="75">
        <f aca="true" t="shared" si="1" ref="IU45:IU53">D79-$D$83</f>
        <v>10.59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23800</v>
      </c>
      <c r="C46" s="22" t="s">
        <v>11</v>
      </c>
      <c r="D46" s="31">
        <v>27.25</v>
      </c>
      <c r="F46" s="34">
        <v>0.8</v>
      </c>
      <c r="G46" s="35">
        <v>7.75</v>
      </c>
      <c r="J46" s="159" t="s">
        <v>44</v>
      </c>
      <c r="K46" s="160"/>
      <c r="L46" s="50" t="s">
        <v>22</v>
      </c>
      <c r="M46" s="50" t="s">
        <v>23</v>
      </c>
      <c r="N46" s="50" t="s">
        <v>24</v>
      </c>
      <c r="O46" s="50" t="s">
        <v>25</v>
      </c>
      <c r="P46" s="51" t="s">
        <v>26</v>
      </c>
      <c r="Q46" s="52" t="s">
        <v>27</v>
      </c>
      <c r="IU46" s="75">
        <f t="shared" si="1"/>
        <v>6.73</v>
      </c>
      <c r="IV46" s="6" t="b">
        <f t="shared" si="2"/>
        <v>1</v>
      </c>
    </row>
    <row r="47" spans="1:256" ht="13.5" thickBot="1">
      <c r="A47" s="30" t="s">
        <v>5</v>
      </c>
      <c r="B47" s="22">
        <v>26800</v>
      </c>
      <c r="C47" s="22" t="s">
        <v>11</v>
      </c>
      <c r="D47" s="31">
        <v>23.14</v>
      </c>
      <c r="F47" s="34">
        <v>0.9008403361344538</v>
      </c>
      <c r="G47" s="35">
        <v>3.64</v>
      </c>
      <c r="J47" s="147">
        <v>40619</v>
      </c>
      <c r="K47" s="148"/>
      <c r="L47" s="118">
        <v>30308</v>
      </c>
      <c r="M47" s="78">
        <v>30330</v>
      </c>
      <c r="N47" s="78">
        <v>30330</v>
      </c>
      <c r="O47" s="78">
        <v>30330</v>
      </c>
      <c r="P47" s="79">
        <v>16</v>
      </c>
      <c r="Q47" s="80">
        <v>16</v>
      </c>
      <c r="IU47" s="75">
        <f t="shared" si="1"/>
        <v>3.1999999999999993</v>
      </c>
      <c r="IV47" s="6" t="b">
        <f t="shared" si="2"/>
        <v>1</v>
      </c>
    </row>
    <row r="48" spans="1:256" ht="13.5" thickBot="1">
      <c r="A48" s="30" t="s">
        <v>5</v>
      </c>
      <c r="B48" s="22">
        <v>28300</v>
      </c>
      <c r="C48" s="22" t="s">
        <v>11</v>
      </c>
      <c r="D48" s="31">
        <v>21.24</v>
      </c>
      <c r="F48" s="34">
        <v>0.9512605042016806</v>
      </c>
      <c r="G48" s="35">
        <v>1.74</v>
      </c>
      <c r="IU48" s="75">
        <f t="shared" si="1"/>
        <v>1.5599999999999987</v>
      </c>
      <c r="IV48" s="6" t="b">
        <f t="shared" si="2"/>
        <v>1</v>
      </c>
    </row>
    <row r="49" spans="1:256" ht="13.5" thickBot="1">
      <c r="A49" s="30" t="s">
        <v>5</v>
      </c>
      <c r="B49" s="22">
        <v>29750</v>
      </c>
      <c r="C49" s="22" t="s">
        <v>11</v>
      </c>
      <c r="D49" s="31">
        <v>19.5</v>
      </c>
      <c r="F49" s="34">
        <v>1</v>
      </c>
      <c r="G49" s="35">
        <v>0</v>
      </c>
      <c r="J49" s="159" t="s">
        <v>51</v>
      </c>
      <c r="K49" s="160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31250</v>
      </c>
      <c r="C50" s="22" t="s">
        <v>11</v>
      </c>
      <c r="D50" s="31">
        <v>17.8</v>
      </c>
      <c r="F50" s="34">
        <v>1.050420168067227</v>
      </c>
      <c r="G50" s="35">
        <v>-1.7</v>
      </c>
      <c r="J50" s="147">
        <v>40619</v>
      </c>
      <c r="K50" s="148"/>
      <c r="L50" s="118">
        <v>29569</v>
      </c>
      <c r="M50" s="78">
        <v>29573</v>
      </c>
      <c r="N50" s="78">
        <v>29573</v>
      </c>
      <c r="O50" s="78">
        <v>29573</v>
      </c>
      <c r="P50" s="79">
        <v>18.5</v>
      </c>
      <c r="Q50" s="80">
        <v>19</v>
      </c>
      <c r="IU50" s="75">
        <f t="shared" si="1"/>
        <v>-1.5199999999999996</v>
      </c>
      <c r="IV50" s="6" t="b">
        <f t="shared" si="2"/>
        <v>1</v>
      </c>
    </row>
    <row r="51" spans="1:256" ht="13.5" thickBot="1">
      <c r="A51" s="30" t="s">
        <v>5</v>
      </c>
      <c r="B51" s="22">
        <v>32750</v>
      </c>
      <c r="C51" s="22" t="s">
        <v>11</v>
      </c>
      <c r="D51" s="31">
        <v>16.21</v>
      </c>
      <c r="F51" s="34">
        <v>1.1008403361344539</v>
      </c>
      <c r="G51" s="35">
        <v>-3.29</v>
      </c>
      <c r="IU51" s="75">
        <f t="shared" si="1"/>
        <v>-2.91</v>
      </c>
      <c r="IV51" s="6" t="b">
        <f t="shared" si="2"/>
        <v>1</v>
      </c>
    </row>
    <row r="52" spans="1:256" ht="13.5" thickBot="1">
      <c r="A52" s="30" t="s">
        <v>5</v>
      </c>
      <c r="B52" s="22">
        <v>35700</v>
      </c>
      <c r="C52" s="22" t="s">
        <v>11</v>
      </c>
      <c r="D52" s="31">
        <v>13.37</v>
      </c>
      <c r="F52" s="34">
        <v>1.2</v>
      </c>
      <c r="G52" s="35">
        <v>-6.13</v>
      </c>
      <c r="J52" s="159" t="s">
        <v>52</v>
      </c>
      <c r="K52" s="160"/>
      <c r="L52" s="50" t="s">
        <v>22</v>
      </c>
      <c r="M52" s="50" t="s">
        <v>23</v>
      </c>
      <c r="N52" s="50" t="s">
        <v>24</v>
      </c>
      <c r="O52" s="50" t="s">
        <v>25</v>
      </c>
      <c r="P52" s="51" t="s">
        <v>26</v>
      </c>
      <c r="Q52" s="52" t="s">
        <v>27</v>
      </c>
      <c r="IU52" s="75">
        <f t="shared" si="1"/>
        <v>-5.43</v>
      </c>
      <c r="IV52" s="6" t="b">
        <f t="shared" si="2"/>
        <v>1</v>
      </c>
    </row>
    <row r="53" spans="1:256" ht="13.5" thickBot="1">
      <c r="A53" s="30" t="s">
        <v>6</v>
      </c>
      <c r="B53" s="22">
        <v>38700</v>
      </c>
      <c r="C53" s="22" t="s">
        <v>11</v>
      </c>
      <c r="D53" s="31">
        <v>10.9</v>
      </c>
      <c r="F53" s="36">
        <v>1.3008403361344538</v>
      </c>
      <c r="G53" s="37">
        <v>-8.6</v>
      </c>
      <c r="J53" s="147">
        <v>40619</v>
      </c>
      <c r="K53" s="148"/>
      <c r="L53" s="118">
        <v>32807</v>
      </c>
      <c r="M53" s="78">
        <v>32798</v>
      </c>
      <c r="N53" s="78">
        <v>32798</v>
      </c>
      <c r="O53" s="78">
        <v>32798</v>
      </c>
      <c r="P53" s="79">
        <v>18.5</v>
      </c>
      <c r="Q53" s="80">
        <v>21</v>
      </c>
      <c r="IU53" s="75">
        <f t="shared" si="1"/>
        <v>-7.619999999999999</v>
      </c>
      <c r="IV53" s="6" t="b">
        <f t="shared" si="2"/>
        <v>1</v>
      </c>
    </row>
    <row r="54" spans="1:7" ht="12.75">
      <c r="A54" s="25" t="s">
        <v>7</v>
      </c>
      <c r="B54" s="22">
        <v>29750</v>
      </c>
      <c r="C54" s="23"/>
      <c r="D54" s="38"/>
      <c r="G54" s="44">
        <v>20.799999999999997</v>
      </c>
    </row>
    <row r="55" spans="1:4" ht="12.75">
      <c r="A55" s="25" t="s">
        <v>8</v>
      </c>
      <c r="B55" s="39">
        <v>19.5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40596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40801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21000</v>
      </c>
      <c r="C62" s="22" t="s">
        <v>11</v>
      </c>
      <c r="D62" s="31">
        <v>31.41</v>
      </c>
      <c r="F62" s="32">
        <v>0.7011686143572621</v>
      </c>
      <c r="G62" s="33">
        <v>11.16</v>
      </c>
      <c r="IU62" s="75">
        <f aca="true" t="shared" si="3" ref="IU62:IU70">D96-$D$100</f>
        <v>10.21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24000</v>
      </c>
      <c r="C63" s="22" t="s">
        <v>11</v>
      </c>
      <c r="D63" s="31">
        <v>27.31</v>
      </c>
      <c r="F63" s="34">
        <v>0.8013355592654424</v>
      </c>
      <c r="G63" s="35">
        <v>7.06</v>
      </c>
      <c r="IU63" s="75">
        <f t="shared" si="3"/>
        <v>6.469999999999999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27000</v>
      </c>
      <c r="C64" s="22" t="s">
        <v>11</v>
      </c>
      <c r="D64" s="31">
        <v>23.57</v>
      </c>
      <c r="F64" s="34">
        <v>0.9015025041736227</v>
      </c>
      <c r="G64" s="35">
        <v>3.32</v>
      </c>
      <c r="IU64" s="75">
        <f t="shared" si="3"/>
        <v>3.1000000000000014</v>
      </c>
      <c r="IV64" s="6" t="b">
        <f t="shared" si="4"/>
        <v>1</v>
      </c>
    </row>
    <row r="65" spans="1:256" ht="13.5" thickBot="1">
      <c r="A65" s="30" t="s">
        <v>5</v>
      </c>
      <c r="B65" s="22">
        <v>28450</v>
      </c>
      <c r="C65" s="22" t="s">
        <v>11</v>
      </c>
      <c r="D65" s="31">
        <v>21.9</v>
      </c>
      <c r="F65" s="34">
        <v>0.9499165275459098</v>
      </c>
      <c r="G65" s="35">
        <v>1.65</v>
      </c>
      <c r="IU65" s="75">
        <f t="shared" si="3"/>
        <v>1.5399999999999991</v>
      </c>
      <c r="IV65" s="6" t="b">
        <f t="shared" si="4"/>
        <v>1</v>
      </c>
    </row>
    <row r="66" spans="1:256" ht="13.5" thickBot="1">
      <c r="A66" s="30" t="s">
        <v>5</v>
      </c>
      <c r="B66" s="22">
        <v>29950</v>
      </c>
      <c r="C66" s="22" t="s">
        <v>11</v>
      </c>
      <c r="D66" s="31">
        <v>20.25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31450</v>
      </c>
      <c r="C67" s="22" t="s">
        <v>11</v>
      </c>
      <c r="D67" s="31">
        <v>18.7</v>
      </c>
      <c r="F67" s="34">
        <v>1.0500834724540902</v>
      </c>
      <c r="G67" s="35">
        <v>-1.55</v>
      </c>
      <c r="IU67" s="75">
        <f t="shared" si="3"/>
        <v>-1.4100000000000001</v>
      </c>
      <c r="IV67" s="6" t="b">
        <f t="shared" si="4"/>
        <v>1</v>
      </c>
    </row>
    <row r="68" spans="1:256" ht="13.5" thickBot="1">
      <c r="A68" s="30" t="s">
        <v>5</v>
      </c>
      <c r="B68" s="22">
        <v>32950</v>
      </c>
      <c r="C68" s="22" t="s">
        <v>11</v>
      </c>
      <c r="D68" s="31">
        <v>17.23</v>
      </c>
      <c r="F68" s="34">
        <v>1.1001669449081803</v>
      </c>
      <c r="G68" s="35">
        <v>-3.02</v>
      </c>
      <c r="IU68" s="75">
        <f t="shared" si="3"/>
        <v>-2.7399999999999984</v>
      </c>
      <c r="IV68" s="6" t="b">
        <f t="shared" si="4"/>
        <v>1</v>
      </c>
    </row>
    <row r="69" spans="1:256" ht="13.5" thickBot="1">
      <c r="A69" s="30" t="s">
        <v>5</v>
      </c>
      <c r="B69" s="22">
        <v>35950</v>
      </c>
      <c r="C69" s="22" t="s">
        <v>11</v>
      </c>
      <c r="D69" s="31">
        <v>14.57</v>
      </c>
      <c r="F69" s="34">
        <v>1.2003338898163607</v>
      </c>
      <c r="G69" s="35">
        <v>-5.68</v>
      </c>
      <c r="IU69" s="75">
        <f t="shared" si="3"/>
        <v>-5.199999999999999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38950</v>
      </c>
      <c r="C70" s="22" t="s">
        <v>11</v>
      </c>
      <c r="D70" s="31">
        <v>12.28</v>
      </c>
      <c r="F70" s="36">
        <v>1.3005008347245408</v>
      </c>
      <c r="G70" s="37">
        <v>-7.97</v>
      </c>
      <c r="IU70" s="75">
        <f t="shared" si="3"/>
        <v>-7.3100000000000005</v>
      </c>
      <c r="IV70" s="6" t="b">
        <f t="shared" si="4"/>
        <v>1</v>
      </c>
    </row>
    <row r="71" spans="1:7" ht="12.75">
      <c r="A71" s="25" t="s">
        <v>7</v>
      </c>
      <c r="B71" s="22">
        <v>29950</v>
      </c>
      <c r="C71" s="23"/>
      <c r="D71" s="38"/>
      <c r="G71" s="44">
        <v>19.13</v>
      </c>
    </row>
    <row r="72" spans="1:4" ht="12.75">
      <c r="A72" s="25" t="s">
        <v>8</v>
      </c>
      <c r="B72" s="39">
        <v>20.25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40596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40892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21050</v>
      </c>
      <c r="C79" s="22" t="s">
        <v>11</v>
      </c>
      <c r="D79" s="31">
        <v>31.84</v>
      </c>
      <c r="F79" s="32">
        <v>0.7004991680532446</v>
      </c>
      <c r="G79" s="33">
        <v>10.59</v>
      </c>
      <c r="IU79" s="75">
        <f aca="true" t="shared" si="5" ref="IU79:IU87">D113-$D$117</f>
        <v>9.39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24050</v>
      </c>
      <c r="C80" s="22" t="s">
        <v>11</v>
      </c>
      <c r="D80" s="31">
        <v>27.98</v>
      </c>
      <c r="F80" s="34">
        <v>0.800332778702163</v>
      </c>
      <c r="G80" s="35">
        <v>6.73</v>
      </c>
      <c r="IU80" s="75">
        <f t="shared" si="5"/>
        <v>5.98</v>
      </c>
      <c r="IV80" s="6" t="b">
        <f t="shared" si="6"/>
        <v>1</v>
      </c>
    </row>
    <row r="81" spans="1:256" ht="13.5" thickBot="1">
      <c r="A81" s="30" t="s">
        <v>5</v>
      </c>
      <c r="B81" s="22">
        <v>27050</v>
      </c>
      <c r="C81" s="22" t="s">
        <v>11</v>
      </c>
      <c r="D81" s="31">
        <v>24.45</v>
      </c>
      <c r="F81" s="34">
        <v>0.9001663893510815</v>
      </c>
      <c r="G81" s="35">
        <v>3.2</v>
      </c>
      <c r="IU81" s="75">
        <f t="shared" si="5"/>
        <v>2.8500000000000014</v>
      </c>
      <c r="IV81" s="6" t="b">
        <f t="shared" si="6"/>
        <v>1</v>
      </c>
    </row>
    <row r="82" spans="1:256" ht="13.5" thickBot="1">
      <c r="A82" s="30" t="s">
        <v>5</v>
      </c>
      <c r="B82" s="22">
        <v>28550</v>
      </c>
      <c r="C82" s="22" t="s">
        <v>11</v>
      </c>
      <c r="D82" s="31">
        <v>22.81</v>
      </c>
      <c r="F82" s="34">
        <v>0.9500831946755408</v>
      </c>
      <c r="G82" s="35">
        <v>1.56</v>
      </c>
      <c r="IU82" s="75">
        <f t="shared" si="5"/>
        <v>1.3900000000000006</v>
      </c>
      <c r="IV82" s="6" t="b">
        <f t="shared" si="6"/>
        <v>1</v>
      </c>
    </row>
    <row r="83" spans="1:256" ht="13.5" thickBot="1">
      <c r="A83" s="30" t="s">
        <v>5</v>
      </c>
      <c r="B83" s="22">
        <v>30050</v>
      </c>
      <c r="C83" s="22" t="s">
        <v>11</v>
      </c>
      <c r="D83" s="31">
        <v>21.25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31600</v>
      </c>
      <c r="C84" s="22" t="s">
        <v>11</v>
      </c>
      <c r="D84" s="31">
        <v>19.73</v>
      </c>
      <c r="F84" s="34">
        <v>1.0515806988352745</v>
      </c>
      <c r="G84" s="35">
        <v>-1.52</v>
      </c>
      <c r="IU84" s="75">
        <f t="shared" si="5"/>
        <v>-1.3200000000000003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33100</v>
      </c>
      <c r="C85" s="22" t="s">
        <v>11</v>
      </c>
      <c r="D85" s="31">
        <v>18.34</v>
      </c>
      <c r="F85" s="34">
        <v>1.1014975041597337</v>
      </c>
      <c r="G85" s="35">
        <v>-2.91</v>
      </c>
      <c r="IU85" s="75">
        <f t="shared" si="5"/>
        <v>-2.5599999999999987</v>
      </c>
      <c r="IV85" s="6" t="b">
        <f t="shared" si="6"/>
        <v>1</v>
      </c>
    </row>
    <row r="86" spans="1:256" ht="13.5" thickBot="1">
      <c r="A86" s="30" t="s">
        <v>5</v>
      </c>
      <c r="B86" s="22">
        <v>36100</v>
      </c>
      <c r="C86" s="22" t="s">
        <v>11</v>
      </c>
      <c r="D86" s="31">
        <v>15.82</v>
      </c>
      <c r="F86" s="34">
        <v>1.2013311148086523</v>
      </c>
      <c r="G86" s="35">
        <v>-5.43</v>
      </c>
      <c r="IU86" s="75">
        <f t="shared" si="5"/>
        <v>-4.84</v>
      </c>
      <c r="IV86" s="6" t="b">
        <f t="shared" si="6"/>
        <v>1</v>
      </c>
    </row>
    <row r="87" spans="1:256" ht="13.5" thickBot="1">
      <c r="A87" s="30" t="s">
        <v>6</v>
      </c>
      <c r="B87" s="22">
        <v>39100</v>
      </c>
      <c r="C87" s="22" t="s">
        <v>11</v>
      </c>
      <c r="D87" s="31">
        <v>13.63</v>
      </c>
      <c r="F87" s="36">
        <v>1.3011647254575707</v>
      </c>
      <c r="G87" s="37">
        <v>-7.62</v>
      </c>
      <c r="IU87" s="75">
        <f t="shared" si="5"/>
        <v>-6.84</v>
      </c>
      <c r="IV87" s="6" t="b">
        <f t="shared" si="6"/>
        <v>1</v>
      </c>
    </row>
    <row r="88" spans="1:7" ht="12.75">
      <c r="A88" s="25" t="s">
        <v>7</v>
      </c>
      <c r="B88" s="22">
        <v>30050</v>
      </c>
      <c r="C88" s="23"/>
      <c r="D88" s="38"/>
      <c r="G88" s="44">
        <v>18.21</v>
      </c>
    </row>
    <row r="89" spans="1:4" ht="12.75">
      <c r="A89" s="25" t="s">
        <v>8</v>
      </c>
      <c r="B89" s="39">
        <v>21.25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40596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40983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21200</v>
      </c>
      <c r="C96" s="22" t="s">
        <v>11</v>
      </c>
      <c r="D96" s="31">
        <v>32.46</v>
      </c>
      <c r="F96" s="32">
        <v>0.6996699669966997</v>
      </c>
      <c r="G96" s="33">
        <v>10.21</v>
      </c>
      <c r="IU96" s="75">
        <f aca="true" t="shared" si="7" ref="IU96:IU104">D130-$D$134</f>
        <v>9.200000000000003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24250</v>
      </c>
      <c r="C97" s="22" t="s">
        <v>11</v>
      </c>
      <c r="D97" s="31">
        <v>28.72</v>
      </c>
      <c r="F97" s="34">
        <v>0.8003300330033003</v>
      </c>
      <c r="G97" s="35">
        <v>6.47</v>
      </c>
      <c r="IU97" s="75">
        <f t="shared" si="7"/>
        <v>5.879999999999999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27250</v>
      </c>
      <c r="C98" s="22" t="s">
        <v>11</v>
      </c>
      <c r="D98" s="31">
        <v>25.35</v>
      </c>
      <c r="F98" s="34">
        <v>0.8993399339933993</v>
      </c>
      <c r="G98" s="35">
        <v>3.1</v>
      </c>
      <c r="IU98" s="75">
        <f t="shared" si="7"/>
        <v>2.8200000000000003</v>
      </c>
      <c r="IV98" s="6" t="b">
        <f t="shared" si="8"/>
        <v>1</v>
      </c>
    </row>
    <row r="99" spans="1:256" ht="13.5" thickBot="1">
      <c r="A99" s="30" t="s">
        <v>5</v>
      </c>
      <c r="B99" s="22">
        <v>28750</v>
      </c>
      <c r="C99" s="22" t="s">
        <v>11</v>
      </c>
      <c r="D99" s="31">
        <v>23.79</v>
      </c>
      <c r="F99" s="34">
        <v>0.9488448844884488</v>
      </c>
      <c r="G99" s="35">
        <v>1.54</v>
      </c>
      <c r="IU99" s="75">
        <f t="shared" si="7"/>
        <v>1.3500000000000014</v>
      </c>
      <c r="IV99" s="6" t="b">
        <f t="shared" si="8"/>
        <v>1</v>
      </c>
    </row>
    <row r="100" spans="1:256" ht="13.5" thickBot="1">
      <c r="A100" s="30" t="s">
        <v>5</v>
      </c>
      <c r="B100" s="22">
        <v>30300</v>
      </c>
      <c r="C100" s="22" t="s">
        <v>11</v>
      </c>
      <c r="D100" s="31">
        <v>22.25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31800</v>
      </c>
      <c r="C101" s="22" t="s">
        <v>11</v>
      </c>
      <c r="D101" s="31">
        <v>20.84</v>
      </c>
      <c r="F101" s="34">
        <v>1.0495049504950495</v>
      </c>
      <c r="G101" s="35">
        <v>-1.41</v>
      </c>
      <c r="IU101" s="75">
        <f t="shared" si="7"/>
        <v>-1.2899999999999991</v>
      </c>
      <c r="IV101" s="6" t="b">
        <f t="shared" si="8"/>
        <v>1</v>
      </c>
    </row>
    <row r="102" spans="1:256" ht="13.5" thickBot="1">
      <c r="A102" s="30" t="s">
        <v>5</v>
      </c>
      <c r="B102" s="22">
        <v>33300</v>
      </c>
      <c r="C102" s="22" t="s">
        <v>11</v>
      </c>
      <c r="D102" s="31">
        <v>19.51</v>
      </c>
      <c r="F102" s="34">
        <v>1.099009900990099</v>
      </c>
      <c r="G102" s="35">
        <v>-2.74</v>
      </c>
      <c r="IU102" s="75">
        <f t="shared" si="7"/>
        <v>-2.5</v>
      </c>
      <c r="IV102" s="6" t="b">
        <f t="shared" si="8"/>
        <v>1</v>
      </c>
    </row>
    <row r="103" spans="1:256" ht="13.5" thickBot="1">
      <c r="A103" s="30" t="s">
        <v>5</v>
      </c>
      <c r="B103" s="22">
        <v>36350</v>
      </c>
      <c r="C103" s="22" t="s">
        <v>11</v>
      </c>
      <c r="D103" s="31">
        <v>17.05</v>
      </c>
      <c r="F103" s="34">
        <v>1.1996699669966997</v>
      </c>
      <c r="G103" s="35">
        <v>-5.2</v>
      </c>
      <c r="IU103" s="75">
        <f t="shared" si="7"/>
        <v>-4.77</v>
      </c>
      <c r="IV103" s="6" t="b">
        <f t="shared" si="8"/>
        <v>1</v>
      </c>
    </row>
    <row r="104" spans="1:256" ht="13.5" thickBot="1">
      <c r="A104" s="30" t="s">
        <v>6</v>
      </c>
      <c r="B104" s="22">
        <v>39350</v>
      </c>
      <c r="C104" s="22" t="s">
        <v>11</v>
      </c>
      <c r="D104" s="31">
        <v>14.94</v>
      </c>
      <c r="F104" s="36">
        <v>1.2986798679867986</v>
      </c>
      <c r="G104" s="37">
        <v>-7.31</v>
      </c>
      <c r="IU104" s="75">
        <f t="shared" si="7"/>
        <v>-6.719999999999999</v>
      </c>
      <c r="IV104" s="6" t="b">
        <f t="shared" si="8"/>
        <v>1</v>
      </c>
    </row>
    <row r="105" spans="1:7" ht="12.75">
      <c r="A105" s="25" t="s">
        <v>7</v>
      </c>
      <c r="B105" s="22">
        <v>30300</v>
      </c>
      <c r="C105" s="23"/>
      <c r="D105" s="38"/>
      <c r="G105" s="44">
        <v>17.52</v>
      </c>
    </row>
    <row r="106" spans="1:4" ht="12.75">
      <c r="A106" s="25" t="s">
        <v>8</v>
      </c>
      <c r="B106" s="39">
        <v>22.25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40596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21700</v>
      </c>
      <c r="C113" s="22" t="s">
        <v>11</v>
      </c>
      <c r="D113" s="31">
        <v>32.89</v>
      </c>
      <c r="F113" s="32">
        <v>0.7</v>
      </c>
      <c r="G113" s="33">
        <v>9.39</v>
      </c>
      <c r="IU113" s="75">
        <f aca="true" t="shared" si="9" ref="IU113:IU121">D147-$D$151</f>
        <v>9.189999999999998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24800</v>
      </c>
      <c r="C114" s="22" t="s">
        <v>11</v>
      </c>
      <c r="D114" s="31">
        <v>29.48</v>
      </c>
      <c r="F114" s="34">
        <v>0.8</v>
      </c>
      <c r="G114" s="35">
        <v>5.98</v>
      </c>
      <c r="IU114" s="75">
        <f t="shared" si="9"/>
        <v>5.84</v>
      </c>
      <c r="IV114" s="6" t="b">
        <f t="shared" si="10"/>
        <v>1</v>
      </c>
    </row>
    <row r="115" spans="1:256" ht="13.5" thickBot="1">
      <c r="A115" s="30" t="s">
        <v>5</v>
      </c>
      <c r="B115" s="22">
        <v>27900</v>
      </c>
      <c r="C115" s="22" t="s">
        <v>11</v>
      </c>
      <c r="D115" s="31">
        <v>26.35</v>
      </c>
      <c r="F115" s="34">
        <v>0.9</v>
      </c>
      <c r="G115" s="35">
        <v>2.85</v>
      </c>
      <c r="IU115" s="75">
        <f t="shared" si="9"/>
        <v>2.7600000000000016</v>
      </c>
      <c r="IV115" s="6" t="b">
        <f t="shared" si="10"/>
        <v>1</v>
      </c>
    </row>
    <row r="116" spans="1:256" ht="13.5" thickBot="1">
      <c r="A116" s="30" t="s">
        <v>5</v>
      </c>
      <c r="B116" s="22">
        <v>29450</v>
      </c>
      <c r="C116" s="22" t="s">
        <v>11</v>
      </c>
      <c r="D116" s="31">
        <v>24.89</v>
      </c>
      <c r="F116" s="34">
        <v>0.95</v>
      </c>
      <c r="G116" s="35">
        <v>1.39</v>
      </c>
      <c r="IU116" s="75">
        <f t="shared" si="9"/>
        <v>1.3200000000000003</v>
      </c>
      <c r="IV116" s="6" t="b">
        <f t="shared" si="10"/>
        <v>1</v>
      </c>
    </row>
    <row r="117" spans="1:256" ht="13.5" thickBot="1">
      <c r="A117" s="30" t="s">
        <v>5</v>
      </c>
      <c r="B117" s="22">
        <v>31000</v>
      </c>
      <c r="C117" s="22" t="s">
        <v>11</v>
      </c>
      <c r="D117" s="31">
        <v>23.5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32550</v>
      </c>
      <c r="C118" s="22" t="s">
        <v>11</v>
      </c>
      <c r="D118" s="31">
        <v>22.18</v>
      </c>
      <c r="F118" s="34">
        <v>1.05</v>
      </c>
      <c r="G118" s="35">
        <v>-1.32</v>
      </c>
      <c r="IU118" s="75">
        <f t="shared" si="9"/>
        <v>-1.3000000000000007</v>
      </c>
      <c r="IV118" s="6" t="b">
        <f t="shared" si="10"/>
        <v>1</v>
      </c>
    </row>
    <row r="119" spans="1:256" ht="13.5" thickBot="1">
      <c r="A119" s="30" t="s">
        <v>5</v>
      </c>
      <c r="B119" s="22">
        <v>34100</v>
      </c>
      <c r="C119" s="22" t="s">
        <v>11</v>
      </c>
      <c r="D119" s="31">
        <v>20.94</v>
      </c>
      <c r="F119" s="34">
        <v>1.1</v>
      </c>
      <c r="G119" s="35">
        <v>-2.56</v>
      </c>
      <c r="IU119" s="75">
        <f t="shared" si="9"/>
        <v>-2.530000000000001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37200</v>
      </c>
      <c r="C120" s="22" t="s">
        <v>11</v>
      </c>
      <c r="D120" s="31">
        <v>18.66</v>
      </c>
      <c r="F120" s="34">
        <v>1.2</v>
      </c>
      <c r="G120" s="35">
        <v>-4.84</v>
      </c>
      <c r="IU120" s="75">
        <f t="shared" si="9"/>
        <v>-4.77</v>
      </c>
      <c r="IV120" s="6" t="b">
        <f t="shared" si="10"/>
        <v>1</v>
      </c>
    </row>
    <row r="121" spans="1:256" ht="13.5" thickBot="1">
      <c r="A121" s="30" t="s">
        <v>6</v>
      </c>
      <c r="B121" s="22">
        <v>40300</v>
      </c>
      <c r="C121" s="22" t="s">
        <v>11</v>
      </c>
      <c r="D121" s="31">
        <v>16.66</v>
      </c>
      <c r="F121" s="36">
        <v>1.3</v>
      </c>
      <c r="G121" s="37">
        <v>-6.84</v>
      </c>
      <c r="IU121" s="75">
        <f t="shared" si="9"/>
        <v>-6.739999999999998</v>
      </c>
      <c r="IV121" s="6" t="b">
        <f t="shared" si="10"/>
        <v>1</v>
      </c>
    </row>
    <row r="122" spans="1:7" ht="12.75">
      <c r="A122" s="25" t="s">
        <v>7</v>
      </c>
      <c r="B122" s="22">
        <v>31000</v>
      </c>
      <c r="C122" s="23"/>
      <c r="D122" s="38"/>
      <c r="G122" s="44">
        <v>16.23</v>
      </c>
    </row>
    <row r="123" spans="1:4" ht="12.75">
      <c r="A123" s="25" t="s">
        <v>8</v>
      </c>
      <c r="B123" s="39">
        <v>23.5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40596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21850</v>
      </c>
      <c r="C130" s="22" t="s">
        <v>11</v>
      </c>
      <c r="D130" s="31">
        <v>33.45</v>
      </c>
      <c r="F130" s="32">
        <v>0.7003205128205128</v>
      </c>
      <c r="G130" s="33">
        <v>9.2</v>
      </c>
      <c r="IU130" s="75">
        <f aca="true" t="shared" si="11" ref="IU130:IU138">D164-$D$168</f>
        <v>9.200000000000003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24950</v>
      </c>
      <c r="C131" s="22" t="s">
        <v>11</v>
      </c>
      <c r="D131" s="31">
        <v>30.13</v>
      </c>
      <c r="F131" s="34">
        <v>0.7996794871794872</v>
      </c>
      <c r="G131" s="35">
        <v>5.88</v>
      </c>
      <c r="IU131" s="75">
        <f t="shared" si="11"/>
        <v>5.890000000000001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28050</v>
      </c>
      <c r="C132" s="22" t="s">
        <v>11</v>
      </c>
      <c r="D132" s="31">
        <v>27.07</v>
      </c>
      <c r="F132" s="34">
        <v>0.8990384615384616</v>
      </c>
      <c r="G132" s="35">
        <v>2.82</v>
      </c>
      <c r="IU132" s="75">
        <f t="shared" si="11"/>
        <v>2.8000000000000007</v>
      </c>
      <c r="IV132" s="6" t="b">
        <f t="shared" si="12"/>
        <v>1</v>
      </c>
    </row>
    <row r="133" spans="1:256" ht="13.5" thickBot="1">
      <c r="A133" s="30" t="s">
        <v>5</v>
      </c>
      <c r="B133" s="22">
        <v>29650</v>
      </c>
      <c r="C133" s="22" t="s">
        <v>11</v>
      </c>
      <c r="D133" s="31">
        <v>25.6</v>
      </c>
      <c r="F133" s="34">
        <v>0.9503205128205128</v>
      </c>
      <c r="G133" s="35">
        <v>1.35</v>
      </c>
      <c r="IU133" s="75">
        <f t="shared" si="11"/>
        <v>1.3500000000000014</v>
      </c>
      <c r="IV133" s="6" t="b">
        <f t="shared" si="12"/>
        <v>1</v>
      </c>
    </row>
    <row r="134" spans="1:256" ht="13.5" thickBot="1">
      <c r="A134" s="30" t="s">
        <v>5</v>
      </c>
      <c r="B134" s="22">
        <v>31200</v>
      </c>
      <c r="C134" s="22" t="s">
        <v>11</v>
      </c>
      <c r="D134" s="31">
        <v>24.25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32750</v>
      </c>
      <c r="C135" s="22" t="s">
        <v>11</v>
      </c>
      <c r="D135" s="31">
        <v>22.96</v>
      </c>
      <c r="F135" s="34">
        <v>1.0496794871794872</v>
      </c>
      <c r="G135" s="35">
        <v>-1.29</v>
      </c>
      <c r="IU135" s="75">
        <f t="shared" si="11"/>
        <v>-1.2800000000000011</v>
      </c>
      <c r="IV135" s="6" t="b">
        <f t="shared" si="12"/>
        <v>1</v>
      </c>
    </row>
    <row r="136" spans="1:256" ht="13.5" thickBot="1">
      <c r="A136" s="30" t="s">
        <v>5</v>
      </c>
      <c r="B136" s="22">
        <v>34300</v>
      </c>
      <c r="C136" s="22" t="s">
        <v>11</v>
      </c>
      <c r="D136" s="31">
        <v>21.75</v>
      </c>
      <c r="F136" s="34">
        <v>1.0993589743589745</v>
      </c>
      <c r="G136" s="35">
        <v>-2.5</v>
      </c>
      <c r="IU136" s="75">
        <f t="shared" si="11"/>
        <v>-2.530000000000001</v>
      </c>
      <c r="IV136" s="6" t="b">
        <f t="shared" si="12"/>
        <v>1</v>
      </c>
    </row>
    <row r="137" spans="1:256" ht="13.5" thickBot="1">
      <c r="A137" s="30" t="s">
        <v>5</v>
      </c>
      <c r="B137" s="22">
        <v>37450</v>
      </c>
      <c r="C137" s="22" t="s">
        <v>11</v>
      </c>
      <c r="D137" s="31">
        <v>19.48</v>
      </c>
      <c r="F137" s="34">
        <v>1.2003205128205128</v>
      </c>
      <c r="G137" s="35">
        <v>-4.77</v>
      </c>
      <c r="IU137" s="75">
        <f t="shared" si="11"/>
        <v>-4.77</v>
      </c>
      <c r="IV137" s="6" t="b">
        <f t="shared" si="12"/>
        <v>1</v>
      </c>
    </row>
    <row r="138" spans="1:256" ht="13.5" thickBot="1">
      <c r="A138" s="30" t="s">
        <v>6</v>
      </c>
      <c r="B138" s="22">
        <v>40550</v>
      </c>
      <c r="C138" s="22" t="s">
        <v>11</v>
      </c>
      <c r="D138" s="31">
        <v>17.53</v>
      </c>
      <c r="F138" s="36">
        <v>1.2996794871794872</v>
      </c>
      <c r="G138" s="37">
        <v>-6.72</v>
      </c>
      <c r="IU138" s="75">
        <f t="shared" si="11"/>
        <v>-6.719999999999999</v>
      </c>
      <c r="IV138" s="6" t="b">
        <f t="shared" si="12"/>
        <v>1</v>
      </c>
    </row>
    <row r="139" spans="1:7" ht="12.75">
      <c r="A139" s="25" t="s">
        <v>7</v>
      </c>
      <c r="B139" s="22">
        <v>31200</v>
      </c>
      <c r="C139" s="23"/>
      <c r="D139" s="38"/>
      <c r="G139" s="44">
        <v>15.919999999999998</v>
      </c>
    </row>
    <row r="140" spans="1:4" ht="12.75">
      <c r="A140" s="25" t="s">
        <v>8</v>
      </c>
      <c r="B140" s="39">
        <v>24.25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40596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23050</v>
      </c>
      <c r="C147" s="22" t="s">
        <v>11</v>
      </c>
      <c r="D147" s="31">
        <v>33.69</v>
      </c>
      <c r="F147" s="32">
        <v>0.7006079027355623</v>
      </c>
      <c r="G147" s="33">
        <v>9.19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26350</v>
      </c>
      <c r="C148" s="22" t="s">
        <v>11</v>
      </c>
      <c r="D148" s="31">
        <v>30.34</v>
      </c>
      <c r="F148" s="34">
        <v>0.8009118541033434</v>
      </c>
      <c r="G148" s="35">
        <v>5.84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29650</v>
      </c>
      <c r="C149" s="22" t="s">
        <v>11</v>
      </c>
      <c r="D149" s="31">
        <v>27.26</v>
      </c>
      <c r="F149" s="34">
        <v>0.9012158054711246</v>
      </c>
      <c r="G149" s="35">
        <v>2.76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31300</v>
      </c>
      <c r="C150" s="22" t="s">
        <v>11</v>
      </c>
      <c r="D150" s="31">
        <v>25.82</v>
      </c>
      <c r="F150" s="34">
        <v>0.9513677811550152</v>
      </c>
      <c r="G150" s="35">
        <v>1.32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32900</v>
      </c>
      <c r="C151" s="22" t="s">
        <v>11</v>
      </c>
      <c r="D151" s="31">
        <v>24.5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34550</v>
      </c>
      <c r="C152" s="22" t="s">
        <v>11</v>
      </c>
      <c r="D152" s="31">
        <v>23.2</v>
      </c>
      <c r="F152" s="34">
        <v>1.0501519756838906</v>
      </c>
      <c r="G152" s="35">
        <v>-1.3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36200</v>
      </c>
      <c r="C153" s="22" t="s">
        <v>11</v>
      </c>
      <c r="D153" s="31">
        <v>21.97</v>
      </c>
      <c r="F153" s="34">
        <v>1.1003039513677813</v>
      </c>
      <c r="G153" s="35">
        <v>-2.53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39500</v>
      </c>
      <c r="C154" s="22" t="s">
        <v>11</v>
      </c>
      <c r="D154" s="31">
        <v>19.73</v>
      </c>
      <c r="F154" s="34">
        <v>1.2006079027355623</v>
      </c>
      <c r="G154" s="35">
        <v>-4.77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42800</v>
      </c>
      <c r="C155" s="22" t="s">
        <v>11</v>
      </c>
      <c r="D155" s="31">
        <v>17.76</v>
      </c>
      <c r="F155" s="36">
        <v>1.3009118541033435</v>
      </c>
      <c r="G155" s="37">
        <v>-6.74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32900</v>
      </c>
      <c r="C156" s="23"/>
      <c r="D156" s="38"/>
      <c r="G156" s="44">
        <v>15.93</v>
      </c>
    </row>
    <row r="157" spans="1:4" ht="12.75">
      <c r="A157" s="25" t="s">
        <v>8</v>
      </c>
      <c r="B157" s="39"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40596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24100</v>
      </c>
      <c r="C164" s="22" t="s">
        <v>11</v>
      </c>
      <c r="D164" s="31">
        <v>33.95</v>
      </c>
      <c r="F164" s="32">
        <v>0.7005813953488372</v>
      </c>
      <c r="G164" s="33">
        <v>9.2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27500</v>
      </c>
      <c r="C165" s="22" t="s">
        <v>11</v>
      </c>
      <c r="D165" s="31">
        <v>30.64</v>
      </c>
      <c r="F165" s="34">
        <v>0.7994186046511628</v>
      </c>
      <c r="G165" s="35">
        <v>5.89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30950</v>
      </c>
      <c r="C166" s="22" t="s">
        <v>11</v>
      </c>
      <c r="D166" s="31">
        <v>27.55</v>
      </c>
      <c r="F166" s="34">
        <v>0.8997093023255814</v>
      </c>
      <c r="G166" s="35">
        <v>2.8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32700</v>
      </c>
      <c r="C167" s="22" t="s">
        <v>11</v>
      </c>
      <c r="D167" s="31">
        <v>26.1</v>
      </c>
      <c r="F167" s="34">
        <v>0.9505813953488372</v>
      </c>
      <c r="G167" s="35">
        <v>1.35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34400</v>
      </c>
      <c r="C168" s="22" t="s">
        <v>11</v>
      </c>
      <c r="D168" s="31">
        <v>24.75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36100</v>
      </c>
      <c r="C169" s="22" t="s">
        <v>11</v>
      </c>
      <c r="D169" s="31">
        <v>23.47</v>
      </c>
      <c r="F169" s="34">
        <v>1.0494186046511629</v>
      </c>
      <c r="G169" s="35">
        <v>-1.28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37850</v>
      </c>
      <c r="C170" s="22" t="s">
        <v>11</v>
      </c>
      <c r="D170" s="31">
        <v>22.22</v>
      </c>
      <c r="F170" s="34">
        <v>1.1002906976744187</v>
      </c>
      <c r="G170" s="35">
        <v>-2.53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41300</v>
      </c>
      <c r="C171" s="22" t="s">
        <v>11</v>
      </c>
      <c r="D171" s="31">
        <v>19.98</v>
      </c>
      <c r="F171" s="34">
        <v>1.2005813953488371</v>
      </c>
      <c r="G171" s="35">
        <v>-4.77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44700</v>
      </c>
      <c r="C172" s="22" t="s">
        <v>11</v>
      </c>
      <c r="D172" s="31">
        <v>18.03</v>
      </c>
      <c r="F172" s="36">
        <v>1.2994186046511629</v>
      </c>
      <c r="G172" s="37">
        <v>-6.72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34400</v>
      </c>
      <c r="C173" s="23"/>
      <c r="D173" s="38"/>
      <c r="G173" s="44">
        <v>15.919999999999998</v>
      </c>
    </row>
    <row r="174" spans="1:4" ht="12.75">
      <c r="A174" s="25" t="s">
        <v>8</v>
      </c>
      <c r="B174" s="39">
        <v>24.75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40596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40619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10.829999999999998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4300</v>
      </c>
      <c r="C181" s="22" t="s">
        <v>11</v>
      </c>
      <c r="D181" s="31">
        <v>32.64</v>
      </c>
      <c r="F181" s="89">
        <v>0.6991869918699187</v>
      </c>
      <c r="G181" s="90">
        <v>15.14</v>
      </c>
      <c r="H181" s="44"/>
      <c r="IU181" s="75">
        <f t="shared" si="13"/>
        <v>6.969999999999999</v>
      </c>
      <c r="IV181" s="6" t="b">
        <f t="shared" si="14"/>
        <v>1</v>
      </c>
    </row>
    <row r="182" spans="1:256" ht="13.5" thickBot="1">
      <c r="A182" s="30" t="s">
        <v>5</v>
      </c>
      <c r="B182" s="66">
        <v>4950</v>
      </c>
      <c r="C182" s="22" t="s">
        <v>11</v>
      </c>
      <c r="D182" s="31">
        <v>26.74</v>
      </c>
      <c r="F182" s="91">
        <v>0.8048780487804879</v>
      </c>
      <c r="G182" s="90">
        <v>9.24</v>
      </c>
      <c r="H182" s="44"/>
      <c r="IU182" s="75">
        <f t="shared" si="13"/>
        <v>3.16</v>
      </c>
      <c r="IV182" s="6" t="b">
        <f t="shared" si="14"/>
        <v>1</v>
      </c>
    </row>
    <row r="183" spans="1:256" ht="13.5" thickBot="1">
      <c r="A183" s="30" t="s">
        <v>5</v>
      </c>
      <c r="B183" s="66">
        <v>5550</v>
      </c>
      <c r="C183" s="22" t="s">
        <v>11</v>
      </c>
      <c r="D183" s="31">
        <v>21.86</v>
      </c>
      <c r="F183" s="91">
        <v>0.9024390243902439</v>
      </c>
      <c r="G183" s="90">
        <v>4.36</v>
      </c>
      <c r="H183" s="44"/>
      <c r="IU183" s="75">
        <f t="shared" si="13"/>
        <v>1.5399999999999991</v>
      </c>
      <c r="IV183" s="6" t="b">
        <f t="shared" si="14"/>
        <v>1</v>
      </c>
    </row>
    <row r="184" spans="1:256" ht="13.5" thickBot="1">
      <c r="A184" s="30" t="s">
        <v>5</v>
      </c>
      <c r="B184" s="66">
        <v>5850</v>
      </c>
      <c r="C184" s="22" t="s">
        <v>11</v>
      </c>
      <c r="D184" s="31">
        <v>19.61</v>
      </c>
      <c r="F184" s="91">
        <v>0.9512195121951219</v>
      </c>
      <c r="G184" s="90">
        <v>2.11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6150</v>
      </c>
      <c r="C185" s="22" t="s">
        <v>11</v>
      </c>
      <c r="D185" s="31">
        <v>17.5</v>
      </c>
      <c r="F185" s="91">
        <v>1</v>
      </c>
      <c r="G185" s="90">
        <v>0</v>
      </c>
      <c r="H185" s="44"/>
      <c r="IU185" s="75">
        <f t="shared" si="13"/>
        <v>-1.4499999999999993</v>
      </c>
      <c r="IV185" s="6" t="b">
        <f t="shared" si="14"/>
        <v>1</v>
      </c>
    </row>
    <row r="186" spans="1:256" ht="13.5" thickBot="1">
      <c r="A186" s="30" t="s">
        <v>5</v>
      </c>
      <c r="B186" s="66">
        <v>6450</v>
      </c>
      <c r="C186" s="22" t="s">
        <v>11</v>
      </c>
      <c r="D186" s="31">
        <v>15.52</v>
      </c>
      <c r="F186" s="91">
        <v>1.048780487804878</v>
      </c>
      <c r="G186" s="90">
        <v>-1.98</v>
      </c>
      <c r="H186" s="44"/>
      <c r="IU186" s="75">
        <f t="shared" si="13"/>
        <v>-3.039999999999999</v>
      </c>
      <c r="IV186" s="6" t="b">
        <f t="shared" si="14"/>
        <v>1</v>
      </c>
    </row>
    <row r="187" spans="1:256" ht="13.5" thickBot="1">
      <c r="A187" s="30" t="s">
        <v>5</v>
      </c>
      <c r="B187" s="66">
        <v>6750</v>
      </c>
      <c r="C187" s="22" t="s">
        <v>11</v>
      </c>
      <c r="D187" s="31">
        <v>13.68</v>
      </c>
      <c r="F187" s="91">
        <v>1.0975609756097562</v>
      </c>
      <c r="G187" s="90">
        <v>-3.82</v>
      </c>
      <c r="H187" s="44"/>
      <c r="IU187" s="75">
        <f t="shared" si="13"/>
        <v>-5.5</v>
      </c>
      <c r="IV187" s="6" t="b">
        <f t="shared" si="14"/>
        <v>1</v>
      </c>
    </row>
    <row r="188" spans="1:256" ht="13.5" thickBot="1">
      <c r="A188" s="30" t="s">
        <v>5</v>
      </c>
      <c r="B188" s="66">
        <v>7400</v>
      </c>
      <c r="C188" s="22" t="s">
        <v>11</v>
      </c>
      <c r="D188" s="31">
        <v>10.14</v>
      </c>
      <c r="F188" s="91">
        <v>1.2032520325203253</v>
      </c>
      <c r="G188" s="90">
        <v>-7.36</v>
      </c>
      <c r="H188" s="44"/>
      <c r="IU188" s="75">
        <f t="shared" si="13"/>
        <v>-7.779999999999999</v>
      </c>
      <c r="IV188" s="6" t="b">
        <f t="shared" si="14"/>
        <v>1</v>
      </c>
    </row>
    <row r="189" spans="1:7" ht="13.5" thickBot="1">
      <c r="A189" s="30" t="s">
        <v>6</v>
      </c>
      <c r="B189" s="66">
        <v>8000</v>
      </c>
      <c r="C189" s="22" t="s">
        <v>11</v>
      </c>
      <c r="D189" s="31">
        <v>7.43</v>
      </c>
      <c r="F189" s="92">
        <v>1.3008130081300813</v>
      </c>
      <c r="G189" s="90">
        <v>-10.07</v>
      </c>
    </row>
    <row r="190" spans="1:7" ht="12.75">
      <c r="A190" s="25" t="s">
        <v>7</v>
      </c>
      <c r="B190" s="66">
        <v>6150</v>
      </c>
      <c r="C190" s="23"/>
      <c r="D190" s="38"/>
      <c r="G190" s="44">
        <v>25.21</v>
      </c>
    </row>
    <row r="191" spans="1:4" ht="12.75">
      <c r="A191" s="25" t="s">
        <v>8</v>
      </c>
      <c r="B191" s="39">
        <v>17.5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40596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40709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10.14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4350</v>
      </c>
      <c r="C198" s="22" t="s">
        <v>11</v>
      </c>
      <c r="D198" s="31">
        <v>30.36</v>
      </c>
      <c r="F198" s="34">
        <v>0.7016129032258065</v>
      </c>
      <c r="G198" s="90">
        <v>11.86</v>
      </c>
      <c r="IU198" s="75">
        <f t="shared" si="15"/>
        <v>6.530000000000001</v>
      </c>
      <c r="IV198" s="6" t="b">
        <f t="shared" si="16"/>
        <v>1</v>
      </c>
    </row>
    <row r="199" spans="1:256" ht="13.5" thickBot="1">
      <c r="A199" s="30" t="s">
        <v>5</v>
      </c>
      <c r="B199" s="66">
        <v>4950</v>
      </c>
      <c r="C199" s="22" t="s">
        <v>11</v>
      </c>
      <c r="D199" s="31">
        <v>26.11</v>
      </c>
      <c r="F199" s="34">
        <v>0.7983870967741935</v>
      </c>
      <c r="G199" s="90">
        <v>7.61</v>
      </c>
      <c r="IU199" s="75">
        <f t="shared" si="15"/>
        <v>2.969999999999999</v>
      </c>
      <c r="IV199" s="6" t="b">
        <f t="shared" si="16"/>
        <v>1</v>
      </c>
    </row>
    <row r="200" spans="1:256" ht="13.5" thickBot="1">
      <c r="A200" s="30" t="s">
        <v>5</v>
      </c>
      <c r="B200" s="66">
        <v>5550</v>
      </c>
      <c r="C200" s="22" t="s">
        <v>11</v>
      </c>
      <c r="D200" s="31">
        <v>22.25</v>
      </c>
      <c r="F200" s="34">
        <v>0.8951612903225806</v>
      </c>
      <c r="G200" s="90">
        <v>3.75</v>
      </c>
      <c r="IU200" s="75">
        <f t="shared" si="15"/>
        <v>1.4499999999999993</v>
      </c>
      <c r="IV200" s="6" t="b">
        <f t="shared" si="16"/>
        <v>1</v>
      </c>
    </row>
    <row r="201" spans="1:256" ht="13.5" thickBot="1">
      <c r="A201" s="30" t="s">
        <v>5</v>
      </c>
      <c r="B201" s="66">
        <v>5900</v>
      </c>
      <c r="C201" s="22" t="s">
        <v>11</v>
      </c>
      <c r="D201" s="31">
        <v>20.18</v>
      </c>
      <c r="F201" s="34">
        <v>0.9516129032258065</v>
      </c>
      <c r="G201" s="90">
        <v>1.68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6200</v>
      </c>
      <c r="C202" s="22" t="s">
        <v>11</v>
      </c>
      <c r="D202" s="31">
        <v>18.5</v>
      </c>
      <c r="F202" s="34">
        <v>1</v>
      </c>
      <c r="G202" s="90">
        <v>0</v>
      </c>
      <c r="IU202" s="75">
        <f t="shared" si="15"/>
        <v>-1.5899999999999999</v>
      </c>
      <c r="IV202" s="6" t="b">
        <f t="shared" si="16"/>
        <v>1</v>
      </c>
    </row>
    <row r="203" spans="1:256" ht="13.5" thickBot="1">
      <c r="A203" s="30" t="s">
        <v>5</v>
      </c>
      <c r="B203" s="66">
        <v>6500</v>
      </c>
      <c r="C203" s="22" t="s">
        <v>11</v>
      </c>
      <c r="D203" s="31">
        <v>16.92</v>
      </c>
      <c r="F203" s="34">
        <v>1.0483870967741935</v>
      </c>
      <c r="G203" s="90">
        <v>-1.58</v>
      </c>
      <c r="IU203" s="75">
        <f t="shared" si="15"/>
        <v>-2.870000000000001</v>
      </c>
      <c r="IV203" s="6" t="b">
        <f t="shared" si="16"/>
        <v>1</v>
      </c>
    </row>
    <row r="204" spans="1:256" ht="13.5" thickBot="1">
      <c r="A204" s="30" t="s">
        <v>5</v>
      </c>
      <c r="B204" s="66">
        <v>6800</v>
      </c>
      <c r="C204" s="22" t="s">
        <v>11</v>
      </c>
      <c r="D204" s="31">
        <v>15.43</v>
      </c>
      <c r="F204" s="34">
        <v>1.096774193548387</v>
      </c>
      <c r="G204" s="90">
        <v>-3.07</v>
      </c>
      <c r="IU204" s="75">
        <f t="shared" si="15"/>
        <v>-5.1899999999999995</v>
      </c>
      <c r="IV204" s="6" t="b">
        <f t="shared" si="16"/>
        <v>1</v>
      </c>
    </row>
    <row r="205" spans="1:256" ht="13.5" thickBot="1">
      <c r="A205" s="30" t="s">
        <v>5</v>
      </c>
      <c r="B205" s="66">
        <v>7450</v>
      </c>
      <c r="C205" s="22" t="s">
        <v>11</v>
      </c>
      <c r="D205" s="31">
        <v>12.54</v>
      </c>
      <c r="F205" s="34">
        <v>1.2016129032258065</v>
      </c>
      <c r="G205" s="90">
        <v>-5.96</v>
      </c>
      <c r="IU205" s="75">
        <f t="shared" si="15"/>
        <v>-7.359999999999999</v>
      </c>
      <c r="IV205" s="6" t="b">
        <f t="shared" si="16"/>
        <v>1</v>
      </c>
    </row>
    <row r="206" spans="1:7" ht="12.75">
      <c r="A206" s="30" t="s">
        <v>6</v>
      </c>
      <c r="B206" s="66">
        <v>8050</v>
      </c>
      <c r="C206" s="22" t="s">
        <v>11</v>
      </c>
      <c r="D206" s="31">
        <v>10.27</v>
      </c>
      <c r="F206" s="34">
        <v>1.2983870967741935</v>
      </c>
      <c r="G206" s="90">
        <v>-8.23</v>
      </c>
    </row>
    <row r="207" spans="1:7" ht="12.75">
      <c r="A207" s="25" t="s">
        <v>7</v>
      </c>
      <c r="B207" s="66">
        <v>6200</v>
      </c>
      <c r="C207" s="23"/>
      <c r="D207" s="38"/>
      <c r="G207" s="44">
        <v>20.09</v>
      </c>
    </row>
    <row r="208" spans="1:4" ht="12.75">
      <c r="A208" s="25" t="s">
        <v>8</v>
      </c>
      <c r="B208" s="39">
        <v>18.5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40596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40801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4350</v>
      </c>
      <c r="C215" s="22" t="s">
        <v>11</v>
      </c>
      <c r="D215" s="31">
        <v>30.08</v>
      </c>
      <c r="F215" s="103">
        <v>0.7016129032258065</v>
      </c>
      <c r="G215" s="90">
        <v>10.83</v>
      </c>
    </row>
    <row r="216" spans="1:7" ht="13.5" thickBot="1">
      <c r="A216" s="30" t="s">
        <v>5</v>
      </c>
      <c r="B216" s="66">
        <v>4950</v>
      </c>
      <c r="C216" s="22" t="s">
        <v>11</v>
      </c>
      <c r="D216" s="31">
        <v>26.22</v>
      </c>
      <c r="F216" s="34">
        <v>0.7983870967741935</v>
      </c>
      <c r="G216" s="90">
        <v>6.97</v>
      </c>
    </row>
    <row r="217" spans="1:7" ht="13.5" thickBot="1">
      <c r="A217" s="30" t="s">
        <v>5</v>
      </c>
      <c r="B217" s="66">
        <v>5600</v>
      </c>
      <c r="C217" s="22" t="s">
        <v>11</v>
      </c>
      <c r="D217" s="31">
        <v>22.41</v>
      </c>
      <c r="F217" s="34">
        <v>0.9032258064516129</v>
      </c>
      <c r="G217" s="90">
        <v>3.16</v>
      </c>
    </row>
    <row r="218" spans="1:7" ht="13.5" thickBot="1">
      <c r="A218" s="30" t="s">
        <v>5</v>
      </c>
      <c r="B218" s="66">
        <v>5900</v>
      </c>
      <c r="C218" s="22" t="s">
        <v>11</v>
      </c>
      <c r="D218" s="31">
        <v>20.79</v>
      </c>
      <c r="F218" s="34">
        <v>0.9516129032258065</v>
      </c>
      <c r="G218" s="90">
        <v>1.54</v>
      </c>
    </row>
    <row r="219" spans="1:7" ht="13.5" thickBot="1">
      <c r="A219" s="30" t="s">
        <v>5</v>
      </c>
      <c r="B219" s="66">
        <v>6200</v>
      </c>
      <c r="C219" s="22" t="s">
        <v>11</v>
      </c>
      <c r="D219" s="31">
        <v>19.25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6500</v>
      </c>
      <c r="C220" s="22" t="s">
        <v>11</v>
      </c>
      <c r="D220" s="31">
        <v>17.8</v>
      </c>
      <c r="F220" s="34">
        <v>1.0483870967741935</v>
      </c>
      <c r="G220" s="90">
        <v>-1.45</v>
      </c>
    </row>
    <row r="221" spans="1:7" ht="13.5" thickBot="1">
      <c r="A221" s="30" t="s">
        <v>5</v>
      </c>
      <c r="B221" s="66">
        <v>6850</v>
      </c>
      <c r="C221" s="22" t="s">
        <v>11</v>
      </c>
      <c r="D221" s="31">
        <v>16.21</v>
      </c>
      <c r="F221" s="34">
        <v>1.1048387096774193</v>
      </c>
      <c r="G221" s="90">
        <v>-3.04</v>
      </c>
    </row>
    <row r="222" spans="1:7" ht="13.5" thickBot="1">
      <c r="A222" s="30" t="s">
        <v>5</v>
      </c>
      <c r="B222" s="66">
        <v>7450</v>
      </c>
      <c r="C222" s="22" t="s">
        <v>11</v>
      </c>
      <c r="D222" s="31">
        <v>13.75</v>
      </c>
      <c r="F222" s="34">
        <v>1.2016129032258065</v>
      </c>
      <c r="G222" s="90">
        <v>-5.5</v>
      </c>
    </row>
    <row r="223" spans="1:7" ht="13.5" thickBot="1">
      <c r="A223" s="30" t="s">
        <v>6</v>
      </c>
      <c r="B223" s="66">
        <v>8100</v>
      </c>
      <c r="C223" s="22" t="s">
        <v>11</v>
      </c>
      <c r="D223" s="31">
        <v>11.47</v>
      </c>
      <c r="F223" s="36">
        <v>1.3064516129032258</v>
      </c>
      <c r="G223" s="95">
        <v>-7.78</v>
      </c>
    </row>
    <row r="224" spans="1:7" ht="12.75">
      <c r="A224" s="25" t="s">
        <v>7</v>
      </c>
      <c r="B224" s="66">
        <v>6200</v>
      </c>
      <c r="C224" s="23"/>
      <c r="D224" s="38"/>
      <c r="G224" s="44">
        <v>18.61</v>
      </c>
    </row>
    <row r="225" spans="1:4" ht="12.75">
      <c r="A225" s="25" t="s">
        <v>8</v>
      </c>
      <c r="B225" s="39">
        <v>19.25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40596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40892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4400</v>
      </c>
      <c r="C232" s="22" t="s">
        <v>11</v>
      </c>
      <c r="D232" s="31">
        <v>30.39</v>
      </c>
      <c r="E232" s="140"/>
      <c r="F232" s="34">
        <v>0.704</v>
      </c>
      <c r="G232" s="90">
        <v>10.14</v>
      </c>
    </row>
    <row r="233" spans="1:7" ht="13.5" thickBot="1">
      <c r="A233" s="30" t="s">
        <v>5</v>
      </c>
      <c r="B233" s="66">
        <v>5000</v>
      </c>
      <c r="C233" s="22" t="s">
        <v>11</v>
      </c>
      <c r="D233" s="31">
        <v>26.78</v>
      </c>
      <c r="E233" s="141"/>
      <c r="F233" s="34">
        <v>0.8</v>
      </c>
      <c r="G233" s="90">
        <v>6.53</v>
      </c>
    </row>
    <row r="234" spans="1:7" ht="13.5" thickBot="1">
      <c r="A234" s="30" t="s">
        <v>5</v>
      </c>
      <c r="B234" s="66">
        <v>5650</v>
      </c>
      <c r="C234" s="22" t="s">
        <v>11</v>
      </c>
      <c r="D234" s="31">
        <v>23.22</v>
      </c>
      <c r="E234" s="141"/>
      <c r="F234" s="34">
        <v>0.904</v>
      </c>
      <c r="G234" s="90">
        <v>2.97</v>
      </c>
    </row>
    <row r="235" spans="1:7" ht="13.5" thickBot="1">
      <c r="A235" s="30" t="s">
        <v>5</v>
      </c>
      <c r="B235" s="66">
        <v>5950</v>
      </c>
      <c r="C235" s="22" t="s">
        <v>11</v>
      </c>
      <c r="D235" s="31">
        <v>21.7</v>
      </c>
      <c r="E235" s="141"/>
      <c r="F235" s="34">
        <v>0.952</v>
      </c>
      <c r="G235" s="90">
        <v>1.45</v>
      </c>
    </row>
    <row r="236" spans="1:7" ht="13.5" thickBot="1">
      <c r="A236" s="30" t="s">
        <v>5</v>
      </c>
      <c r="B236" s="66">
        <v>6250</v>
      </c>
      <c r="C236" s="22" t="s">
        <v>11</v>
      </c>
      <c r="D236" s="31">
        <v>20.25</v>
      </c>
      <c r="E236" s="141"/>
      <c r="F236" s="34">
        <v>1</v>
      </c>
      <c r="G236" s="90">
        <v>0</v>
      </c>
    </row>
    <row r="237" spans="1:7" ht="13.5" thickBot="1">
      <c r="A237" s="30" t="s">
        <v>5</v>
      </c>
      <c r="B237" s="66">
        <v>6600</v>
      </c>
      <c r="C237" s="22" t="s">
        <v>11</v>
      </c>
      <c r="D237" s="31">
        <v>18.66</v>
      </c>
      <c r="E237" s="141"/>
      <c r="F237" s="34">
        <v>1.056</v>
      </c>
      <c r="G237" s="90">
        <v>-1.59</v>
      </c>
    </row>
    <row r="238" spans="1:7" ht="13.5" thickBot="1">
      <c r="A238" s="30" t="s">
        <v>5</v>
      </c>
      <c r="B238" s="66">
        <v>6900</v>
      </c>
      <c r="C238" s="22" t="s">
        <v>11</v>
      </c>
      <c r="D238" s="31">
        <v>17.38</v>
      </c>
      <c r="E238" s="141"/>
      <c r="F238" s="34">
        <v>1.104</v>
      </c>
      <c r="G238" s="90">
        <v>-2.87</v>
      </c>
    </row>
    <row r="239" spans="1:7" ht="13.5" thickBot="1">
      <c r="A239" s="30" t="s">
        <v>5</v>
      </c>
      <c r="B239" s="66">
        <v>7500</v>
      </c>
      <c r="C239" s="22" t="s">
        <v>11</v>
      </c>
      <c r="D239" s="31">
        <v>15.06</v>
      </c>
      <c r="E239" s="141"/>
      <c r="F239" s="34">
        <v>1.2</v>
      </c>
      <c r="G239" s="90">
        <v>-5.19</v>
      </c>
    </row>
    <row r="240" spans="1:7" ht="13.5" thickBot="1">
      <c r="A240" s="30" t="s">
        <v>6</v>
      </c>
      <c r="B240" s="66">
        <v>8150</v>
      </c>
      <c r="C240" s="22" t="s">
        <v>11</v>
      </c>
      <c r="D240" s="31">
        <v>12.89</v>
      </c>
      <c r="E240" s="142"/>
      <c r="F240" s="34">
        <v>1.304</v>
      </c>
      <c r="G240" s="95">
        <v>-7.36</v>
      </c>
    </row>
    <row r="241" spans="1:7" ht="12.75">
      <c r="A241" s="25" t="s">
        <v>7</v>
      </c>
      <c r="B241" s="22">
        <v>6250</v>
      </c>
      <c r="C241" s="23"/>
      <c r="D241" s="38"/>
      <c r="G241" s="44">
        <v>17.5</v>
      </c>
    </row>
    <row r="242" spans="1:4" ht="12.75">
      <c r="A242" s="25" t="s">
        <v>8</v>
      </c>
      <c r="B242" s="39">
        <v>20.25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40596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40983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4450</v>
      </c>
      <c r="C249" s="22" t="s">
        <v>11</v>
      </c>
      <c r="D249" s="31">
        <v>31.1</v>
      </c>
      <c r="E249" s="140"/>
      <c r="F249" s="34">
        <v>0.7007874015748031</v>
      </c>
      <c r="G249" s="90">
        <v>9.85</v>
      </c>
    </row>
    <row r="250" spans="1:7" ht="13.5" thickBot="1">
      <c r="A250" s="30" t="s">
        <v>5</v>
      </c>
      <c r="B250" s="66">
        <v>5050</v>
      </c>
      <c r="C250" s="22" t="s">
        <v>11</v>
      </c>
      <c r="D250" s="31">
        <v>27.69</v>
      </c>
      <c r="E250" s="141"/>
      <c r="F250" s="34">
        <v>0.7952755905511811</v>
      </c>
      <c r="G250" s="90">
        <v>6.44</v>
      </c>
    </row>
    <row r="251" spans="1:7" ht="13.5" thickBot="1">
      <c r="A251" s="30" t="s">
        <v>5</v>
      </c>
      <c r="B251" s="66">
        <v>5700</v>
      </c>
      <c r="C251" s="22" t="s">
        <v>11</v>
      </c>
      <c r="D251" s="31">
        <v>24.3</v>
      </c>
      <c r="E251" s="141"/>
      <c r="F251" s="34">
        <v>0.8976377952755905</v>
      </c>
      <c r="G251" s="90">
        <v>3.05</v>
      </c>
    </row>
    <row r="252" spans="1:7" ht="13.5" thickBot="1">
      <c r="A252" s="30" t="s">
        <v>5</v>
      </c>
      <c r="B252" s="66">
        <v>6000</v>
      </c>
      <c r="C252" s="22" t="s">
        <v>11</v>
      </c>
      <c r="D252" s="31">
        <v>22.85</v>
      </c>
      <c r="E252" s="141"/>
      <c r="F252" s="34">
        <v>0.9448818897637795</v>
      </c>
      <c r="G252" s="90">
        <v>1.6</v>
      </c>
    </row>
    <row r="253" spans="1:7" ht="13.5" thickBot="1">
      <c r="A253" s="30" t="s">
        <v>5</v>
      </c>
      <c r="B253" s="66">
        <v>6350</v>
      </c>
      <c r="C253" s="22" t="s">
        <v>11</v>
      </c>
      <c r="D253" s="31">
        <v>21.25</v>
      </c>
      <c r="E253" s="141"/>
      <c r="F253" s="34">
        <v>1</v>
      </c>
      <c r="G253" s="90">
        <v>0</v>
      </c>
    </row>
    <row r="254" spans="1:7" ht="13.5" thickBot="1">
      <c r="A254" s="30" t="s">
        <v>5</v>
      </c>
      <c r="B254" s="66">
        <v>6650</v>
      </c>
      <c r="C254" s="22" t="s">
        <v>11</v>
      </c>
      <c r="D254" s="31">
        <v>19.95</v>
      </c>
      <c r="E254" s="141"/>
      <c r="F254" s="34">
        <v>1.047244094488189</v>
      </c>
      <c r="G254" s="90">
        <v>-1.3</v>
      </c>
    </row>
    <row r="255" spans="1:7" ht="13.5" thickBot="1">
      <c r="A255" s="30" t="s">
        <v>5</v>
      </c>
      <c r="B255" s="66">
        <v>6950</v>
      </c>
      <c r="C255" s="22" t="s">
        <v>11</v>
      </c>
      <c r="D255" s="31">
        <v>18.73</v>
      </c>
      <c r="E255" s="141"/>
      <c r="F255" s="34">
        <v>1.094488188976378</v>
      </c>
      <c r="G255" s="90">
        <v>-2.52</v>
      </c>
    </row>
    <row r="256" spans="1:7" ht="13.5" thickBot="1">
      <c r="A256" s="30" t="s">
        <v>5</v>
      </c>
      <c r="B256" s="66">
        <v>7600</v>
      </c>
      <c r="C256" s="22" t="s">
        <v>11</v>
      </c>
      <c r="D256" s="31">
        <v>16.32</v>
      </c>
      <c r="E256" s="141"/>
      <c r="F256" s="34">
        <v>1.1968503937007875</v>
      </c>
      <c r="G256" s="90">
        <v>-4.93</v>
      </c>
    </row>
    <row r="257" spans="1:7" ht="13.5" thickBot="1">
      <c r="A257" s="30" t="s">
        <v>6</v>
      </c>
      <c r="B257" s="66">
        <v>8250</v>
      </c>
      <c r="C257" s="22" t="s">
        <v>11</v>
      </c>
      <c r="D257" s="31">
        <v>14.24</v>
      </c>
      <c r="E257" s="142"/>
      <c r="F257" s="34">
        <v>1.2992125984251968</v>
      </c>
      <c r="G257" s="95">
        <v>-7.01</v>
      </c>
    </row>
    <row r="258" spans="1:7" ht="12.75">
      <c r="A258" s="25" t="s">
        <v>7</v>
      </c>
      <c r="B258" s="22">
        <v>6350</v>
      </c>
      <c r="C258" s="23"/>
      <c r="D258" s="38"/>
      <c r="G258" s="44">
        <v>16.86</v>
      </c>
    </row>
    <row r="259" spans="1:4" ht="12.75">
      <c r="A259" s="25" t="s">
        <v>8</v>
      </c>
      <c r="B259" s="39">
        <v>21.25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40596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5000</v>
      </c>
      <c r="C266" s="22" t="s">
        <v>11</v>
      </c>
      <c r="D266" s="31">
        <v>31.43</v>
      </c>
      <c r="E266" s="140"/>
      <c r="F266" s="34">
        <v>0.6993006993006993</v>
      </c>
      <c r="G266" s="90">
        <v>8.93</v>
      </c>
    </row>
    <row r="267" spans="1:7" ht="13.5" thickBot="1">
      <c r="A267" s="30" t="s">
        <v>5</v>
      </c>
      <c r="B267" s="66">
        <v>5750</v>
      </c>
      <c r="C267" s="22" t="s">
        <v>11</v>
      </c>
      <c r="D267" s="31">
        <v>28.03</v>
      </c>
      <c r="E267" s="141"/>
      <c r="F267" s="34">
        <v>0.8041958041958042</v>
      </c>
      <c r="G267" s="90">
        <v>5.53</v>
      </c>
    </row>
    <row r="268" spans="1:7" ht="13.5" thickBot="1">
      <c r="A268" s="30" t="s">
        <v>5</v>
      </c>
      <c r="B268" s="66">
        <v>6450</v>
      </c>
      <c r="C268" s="22" t="s">
        <v>11</v>
      </c>
      <c r="D268" s="31">
        <v>25.13</v>
      </c>
      <c r="E268" s="141"/>
      <c r="F268" s="34">
        <v>0.9020979020979021</v>
      </c>
      <c r="G268" s="90">
        <v>2.63</v>
      </c>
    </row>
    <row r="269" spans="1:7" ht="13.5" thickBot="1">
      <c r="A269" s="30" t="s">
        <v>5</v>
      </c>
      <c r="B269" s="66">
        <v>6800</v>
      </c>
      <c r="C269" s="22" t="s">
        <v>11</v>
      </c>
      <c r="D269" s="31">
        <v>23.78</v>
      </c>
      <c r="E269" s="141"/>
      <c r="F269" s="34">
        <v>0.951048951048951</v>
      </c>
      <c r="G269" s="90">
        <v>1.28</v>
      </c>
    </row>
    <row r="270" spans="1:7" ht="13.5" thickBot="1">
      <c r="A270" s="30" t="s">
        <v>5</v>
      </c>
      <c r="B270" s="66">
        <v>7150</v>
      </c>
      <c r="C270" s="22" t="s">
        <v>11</v>
      </c>
      <c r="D270" s="31">
        <v>22.5</v>
      </c>
      <c r="E270" s="141"/>
      <c r="F270" s="34">
        <v>1</v>
      </c>
      <c r="G270" s="90">
        <v>0</v>
      </c>
    </row>
    <row r="271" spans="1:7" ht="13.5" thickBot="1">
      <c r="A271" s="30" t="s">
        <v>5</v>
      </c>
      <c r="B271" s="66">
        <v>7550</v>
      </c>
      <c r="C271" s="22" t="s">
        <v>11</v>
      </c>
      <c r="D271" s="31">
        <v>21.12</v>
      </c>
      <c r="E271" s="141"/>
      <c r="F271" s="34">
        <v>1.055944055944056</v>
      </c>
      <c r="G271" s="90">
        <v>-1.38</v>
      </c>
    </row>
    <row r="272" spans="1:7" ht="13.5" thickBot="1">
      <c r="A272" s="30" t="s">
        <v>5</v>
      </c>
      <c r="B272" s="66">
        <v>7900</v>
      </c>
      <c r="C272" s="22" t="s">
        <v>11</v>
      </c>
      <c r="D272" s="31">
        <v>19.97</v>
      </c>
      <c r="E272" s="141"/>
      <c r="F272" s="34">
        <v>1.1048951048951048</v>
      </c>
      <c r="G272" s="90">
        <v>-2.53</v>
      </c>
    </row>
    <row r="273" spans="1:7" ht="13.5" thickBot="1">
      <c r="A273" s="30" t="s">
        <v>5</v>
      </c>
      <c r="B273" s="66">
        <v>8600</v>
      </c>
      <c r="C273" s="22" t="s">
        <v>11</v>
      </c>
      <c r="D273" s="31">
        <v>17.89</v>
      </c>
      <c r="E273" s="141"/>
      <c r="F273" s="34">
        <v>1.2027972027972027</v>
      </c>
      <c r="G273" s="90">
        <v>-4.61</v>
      </c>
    </row>
    <row r="274" spans="1:7" ht="13.5" thickBot="1">
      <c r="A274" s="30" t="s">
        <v>6</v>
      </c>
      <c r="B274" s="66">
        <v>9300</v>
      </c>
      <c r="C274" s="22" t="s">
        <v>11</v>
      </c>
      <c r="D274" s="31">
        <v>16.08</v>
      </c>
      <c r="E274" s="142"/>
      <c r="F274" s="34">
        <v>1.3006993006993006</v>
      </c>
      <c r="G274" s="95">
        <v>-6.42</v>
      </c>
    </row>
    <row r="275" spans="1:7" ht="12.75">
      <c r="A275" s="25" t="s">
        <v>7</v>
      </c>
      <c r="B275" s="22">
        <v>7150</v>
      </c>
      <c r="C275" s="23"/>
      <c r="D275" s="38"/>
      <c r="G275" s="44">
        <v>15.35</v>
      </c>
    </row>
    <row r="276" spans="1:4" ht="12.75">
      <c r="A276" s="25" t="s">
        <v>8</v>
      </c>
      <c r="B276" s="39">
        <v>22.5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ht="13.5" thickBot="1"/>
    <row r="280" spans="1:4" ht="12.75">
      <c r="A280" s="17" t="s">
        <v>1</v>
      </c>
      <c r="B280" s="18">
        <v>40596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6">
        <v>21250</v>
      </c>
      <c r="C283" s="22" t="s">
        <v>11</v>
      </c>
      <c r="D283" s="31">
        <v>28.7</v>
      </c>
      <c r="E283" s="140"/>
      <c r="F283" s="34">
        <v>0.700164744645799</v>
      </c>
      <c r="G283" s="90">
        <v>12.7</v>
      </c>
    </row>
    <row r="284" spans="1:7" ht="13.5" thickBot="1">
      <c r="A284" s="30" t="s">
        <v>5</v>
      </c>
      <c r="B284" s="66">
        <v>24250</v>
      </c>
      <c r="C284" s="22" t="s">
        <v>11</v>
      </c>
      <c r="D284" s="31">
        <v>24.03</v>
      </c>
      <c r="E284" s="141"/>
      <c r="F284" s="34">
        <v>0.7990115321252059</v>
      </c>
      <c r="G284" s="90">
        <v>8.03</v>
      </c>
    </row>
    <row r="285" spans="1:7" ht="13.5" thickBot="1">
      <c r="A285" s="30" t="s">
        <v>5</v>
      </c>
      <c r="B285" s="66">
        <v>27300</v>
      </c>
      <c r="C285" s="22" t="s">
        <v>11</v>
      </c>
      <c r="D285" s="31">
        <v>19.76</v>
      </c>
      <c r="E285" s="141"/>
      <c r="F285" s="34">
        <v>0.899505766062603</v>
      </c>
      <c r="G285" s="90">
        <v>3.76</v>
      </c>
    </row>
    <row r="286" spans="1:7" ht="13.5" thickBot="1">
      <c r="A286" s="30" t="s">
        <v>5</v>
      </c>
      <c r="B286" s="66">
        <v>28800</v>
      </c>
      <c r="C286" s="22" t="s">
        <v>11</v>
      </c>
      <c r="D286" s="31">
        <v>17.81</v>
      </c>
      <c r="E286" s="141"/>
      <c r="F286" s="34">
        <v>0.9489291598023064</v>
      </c>
      <c r="G286" s="90">
        <v>1.81</v>
      </c>
    </row>
    <row r="287" spans="1:7" ht="13.5" thickBot="1">
      <c r="A287" s="30" t="s">
        <v>5</v>
      </c>
      <c r="B287" s="66">
        <v>30350</v>
      </c>
      <c r="C287" s="22" t="s">
        <v>11</v>
      </c>
      <c r="D287" s="31">
        <v>16</v>
      </c>
      <c r="E287" s="141"/>
      <c r="F287" s="34">
        <v>1</v>
      </c>
      <c r="G287" s="90">
        <v>0</v>
      </c>
    </row>
    <row r="288" spans="1:7" ht="13.5" thickBot="1">
      <c r="A288" s="30" t="s">
        <v>5</v>
      </c>
      <c r="B288" s="66">
        <v>31850</v>
      </c>
      <c r="C288" s="22" t="s">
        <v>11</v>
      </c>
      <c r="D288" s="31">
        <v>14.39</v>
      </c>
      <c r="E288" s="141"/>
      <c r="F288" s="34">
        <v>1.0494233937397035</v>
      </c>
      <c r="G288" s="90">
        <v>-1.61</v>
      </c>
    </row>
    <row r="289" spans="1:7" ht="13.5" thickBot="1">
      <c r="A289" s="30" t="s">
        <v>5</v>
      </c>
      <c r="B289" s="66">
        <v>33350</v>
      </c>
      <c r="C289" s="22" t="s">
        <v>11</v>
      </c>
      <c r="D289" s="31">
        <v>13.16</v>
      </c>
      <c r="E289" s="141"/>
      <c r="F289" s="34">
        <v>1.098846787479407</v>
      </c>
      <c r="G289" s="90">
        <v>-2.84</v>
      </c>
    </row>
    <row r="290" spans="1:7" ht="13.5" thickBot="1">
      <c r="A290" s="30" t="s">
        <v>5</v>
      </c>
      <c r="B290" s="66">
        <v>36400</v>
      </c>
      <c r="C290" s="22" t="s">
        <v>11</v>
      </c>
      <c r="D290" s="31">
        <v>11.89</v>
      </c>
      <c r="E290" s="141"/>
      <c r="F290" s="34">
        <v>1.1993410214168039</v>
      </c>
      <c r="G290" s="90">
        <v>-4.11</v>
      </c>
    </row>
    <row r="291" spans="1:7" ht="13.5" thickBot="1">
      <c r="A291" s="30" t="s">
        <v>6</v>
      </c>
      <c r="B291" s="66">
        <v>39450</v>
      </c>
      <c r="C291" s="22" t="s">
        <v>11</v>
      </c>
      <c r="D291" s="31">
        <v>11.3</v>
      </c>
      <c r="E291" s="142"/>
      <c r="F291" s="34">
        <v>1.299835255354201</v>
      </c>
      <c r="G291" s="95">
        <v>-4.7</v>
      </c>
    </row>
    <row r="292" spans="1:7" ht="12.75">
      <c r="A292" s="25" t="s">
        <v>7</v>
      </c>
      <c r="B292" s="22">
        <v>30350</v>
      </c>
      <c r="C292" s="23"/>
      <c r="D292" s="38"/>
      <c r="G292" s="44">
        <v>17.4</v>
      </c>
    </row>
    <row r="293" spans="1:4" ht="12.75">
      <c r="A293" s="25" t="s">
        <v>8</v>
      </c>
      <c r="B293" s="39">
        <v>16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ht="13.5" thickBot="1"/>
    <row r="297" spans="1:4" ht="12.75">
      <c r="A297" s="17" t="s">
        <v>1</v>
      </c>
      <c r="B297" s="18">
        <v>40596</v>
      </c>
      <c r="C297" s="19"/>
      <c r="D297" s="20"/>
    </row>
    <row r="298" spans="1:4" ht="13.5" thickBot="1">
      <c r="A298" s="21" t="s">
        <v>0</v>
      </c>
      <c r="B298" s="22" t="s">
        <v>51</v>
      </c>
      <c r="C298" s="23"/>
      <c r="D298" s="24"/>
    </row>
    <row r="299" spans="1:7" ht="13.5" thickBot="1">
      <c r="A299" s="25" t="s">
        <v>4</v>
      </c>
      <c r="B299" s="26">
        <v>40619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20700</v>
      </c>
      <c r="C300" s="22" t="s">
        <v>11</v>
      </c>
      <c r="D300" s="31">
        <v>33.87</v>
      </c>
      <c r="E300"/>
      <c r="F300" s="154">
        <v>0.700507614213198</v>
      </c>
      <c r="G300" s="155">
        <v>15.37</v>
      </c>
    </row>
    <row r="301" spans="1:7" ht="12.75">
      <c r="A301" s="30" t="s">
        <v>5</v>
      </c>
      <c r="B301" s="66">
        <v>23650</v>
      </c>
      <c r="C301" s="22" t="s">
        <v>11</v>
      </c>
      <c r="D301" s="31">
        <v>28.19</v>
      </c>
      <c r="E301"/>
      <c r="F301" s="156">
        <v>0.8003384094754653</v>
      </c>
      <c r="G301" s="31">
        <v>9.69</v>
      </c>
    </row>
    <row r="302" spans="1:7" ht="12.75">
      <c r="A302" s="30" t="s">
        <v>5</v>
      </c>
      <c r="B302" s="66">
        <v>26600</v>
      </c>
      <c r="C302" s="22" t="s">
        <v>11</v>
      </c>
      <c r="D302" s="31">
        <v>23.07</v>
      </c>
      <c r="E302"/>
      <c r="F302" s="156">
        <v>0.9001692047377327</v>
      </c>
      <c r="G302" s="31">
        <v>4.57</v>
      </c>
    </row>
    <row r="303" spans="1:7" ht="12.75">
      <c r="A303" s="30" t="s">
        <v>5</v>
      </c>
      <c r="B303" s="66">
        <v>28100</v>
      </c>
      <c r="C303" s="22" t="s">
        <v>11</v>
      </c>
      <c r="D303" s="31">
        <v>20.67</v>
      </c>
      <c r="E303"/>
      <c r="F303" s="156">
        <v>0.9509306260575296</v>
      </c>
      <c r="G303" s="31">
        <v>2.17</v>
      </c>
    </row>
    <row r="304" spans="1:7" ht="12.75">
      <c r="A304" s="30" t="s">
        <v>5</v>
      </c>
      <c r="B304" s="66">
        <v>29550</v>
      </c>
      <c r="C304" s="22" t="s">
        <v>11</v>
      </c>
      <c r="D304" s="31">
        <v>18.5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6">
        <v>31050</v>
      </c>
      <c r="C305" s="22" t="s">
        <v>11</v>
      </c>
      <c r="D305" s="31">
        <v>16.39</v>
      </c>
      <c r="E305"/>
      <c r="F305" s="156">
        <v>1.0507614213197969</v>
      </c>
      <c r="G305" s="31">
        <v>-2.11</v>
      </c>
    </row>
    <row r="306" spans="1:7" ht="12.75">
      <c r="A306" s="30" t="s">
        <v>5</v>
      </c>
      <c r="B306" s="66">
        <v>32550</v>
      </c>
      <c r="C306" s="22" t="s">
        <v>11</v>
      </c>
      <c r="D306" s="31">
        <v>14.43</v>
      </c>
      <c r="E306"/>
      <c r="F306" s="156">
        <v>1.101522842639594</v>
      </c>
      <c r="G306" s="31">
        <v>-4.07</v>
      </c>
    </row>
    <row r="307" spans="1:7" ht="12.75">
      <c r="A307" s="30" t="s">
        <v>5</v>
      </c>
      <c r="B307" s="66">
        <v>35500</v>
      </c>
      <c r="C307" s="22" t="s">
        <v>11</v>
      </c>
      <c r="D307" s="31">
        <v>10.99</v>
      </c>
      <c r="E307"/>
      <c r="F307" s="156">
        <v>1.2013536379018612</v>
      </c>
      <c r="G307" s="31">
        <v>-7.51</v>
      </c>
    </row>
    <row r="308" spans="1:7" ht="13.5" thickBot="1">
      <c r="A308" s="30" t="s">
        <v>6</v>
      </c>
      <c r="B308" s="66">
        <v>38450</v>
      </c>
      <c r="C308" s="22" t="s">
        <v>11</v>
      </c>
      <c r="D308" s="31">
        <v>8.1</v>
      </c>
      <c r="E308"/>
      <c r="F308" s="157">
        <v>1.3011844331641287</v>
      </c>
      <c r="G308" s="158">
        <v>-10.4</v>
      </c>
    </row>
    <row r="309" spans="1:7" ht="12.75">
      <c r="A309" s="25" t="s">
        <v>7</v>
      </c>
      <c r="B309" s="22">
        <v>29550</v>
      </c>
      <c r="C309" s="23"/>
      <c r="D309" s="38"/>
      <c r="E309"/>
      <c r="G309" s="44">
        <v>25.77</v>
      </c>
    </row>
    <row r="310" spans="1:5" ht="12.75">
      <c r="A310" s="25" t="s">
        <v>8</v>
      </c>
      <c r="B310" s="39">
        <v>18.5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12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40596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22950</v>
      </c>
      <c r="C317" s="22" t="s">
        <v>11</v>
      </c>
      <c r="D317" s="31">
        <v>33.92</v>
      </c>
      <c r="E317"/>
      <c r="F317" s="154">
        <v>0.6996951219512195</v>
      </c>
      <c r="G317" s="155">
        <v>15.42</v>
      </c>
    </row>
    <row r="318" spans="1:7" ht="12.75">
      <c r="A318" s="30" t="s">
        <v>5</v>
      </c>
      <c r="B318" s="66">
        <v>26250</v>
      </c>
      <c r="C318" s="22" t="s">
        <v>11</v>
      </c>
      <c r="D318" s="31">
        <v>28.19</v>
      </c>
      <c r="E318"/>
      <c r="F318" s="156">
        <v>0.8003048780487805</v>
      </c>
      <c r="G318" s="31">
        <v>9.69</v>
      </c>
    </row>
    <row r="319" spans="1:7" ht="12.75">
      <c r="A319" s="30" t="s">
        <v>5</v>
      </c>
      <c r="B319" s="66">
        <v>29500</v>
      </c>
      <c r="C319" s="22" t="s">
        <v>11</v>
      </c>
      <c r="D319" s="31">
        <v>23.1</v>
      </c>
      <c r="E319"/>
      <c r="F319" s="156">
        <v>0.899390243902439</v>
      </c>
      <c r="G319" s="31">
        <v>4.6</v>
      </c>
    </row>
    <row r="320" spans="1:7" ht="12.75">
      <c r="A320" s="30" t="s">
        <v>5</v>
      </c>
      <c r="B320" s="66">
        <v>31150</v>
      </c>
      <c r="C320" s="22" t="s">
        <v>11</v>
      </c>
      <c r="D320" s="31">
        <v>20.73</v>
      </c>
      <c r="E320"/>
      <c r="F320" s="156">
        <v>0.9496951219512195</v>
      </c>
      <c r="G320" s="31">
        <v>2.23</v>
      </c>
    </row>
    <row r="321" spans="1:7" ht="12.75">
      <c r="A321" s="30" t="s">
        <v>5</v>
      </c>
      <c r="B321" s="66">
        <v>32800</v>
      </c>
      <c r="C321" s="22" t="s">
        <v>11</v>
      </c>
      <c r="D321" s="31">
        <v>18.5</v>
      </c>
      <c r="E321"/>
      <c r="F321" s="156">
        <v>1</v>
      </c>
      <c r="G321" s="31">
        <v>0</v>
      </c>
    </row>
    <row r="322" spans="1:7" ht="12.75">
      <c r="A322" s="30" t="s">
        <v>5</v>
      </c>
      <c r="B322" s="66">
        <v>34450</v>
      </c>
      <c r="C322" s="22" t="s">
        <v>11</v>
      </c>
      <c r="D322" s="31">
        <v>16.41</v>
      </c>
      <c r="E322"/>
      <c r="F322" s="156">
        <v>1.0503048780487805</v>
      </c>
      <c r="G322" s="31">
        <v>-2.09</v>
      </c>
    </row>
    <row r="323" spans="1:7" ht="12.75">
      <c r="A323" s="30" t="s">
        <v>5</v>
      </c>
      <c r="B323" s="66">
        <v>36100</v>
      </c>
      <c r="C323" s="22" t="s">
        <v>11</v>
      </c>
      <c r="D323" s="31">
        <v>14.46</v>
      </c>
      <c r="E323"/>
      <c r="F323" s="156">
        <v>1.100609756097561</v>
      </c>
      <c r="G323" s="31">
        <v>-4.04</v>
      </c>
    </row>
    <row r="324" spans="1:7" ht="12.75">
      <c r="A324" s="30" t="s">
        <v>5</v>
      </c>
      <c r="B324" s="66">
        <v>39350</v>
      </c>
      <c r="C324" s="22" t="s">
        <v>11</v>
      </c>
      <c r="D324" s="31">
        <v>11.04</v>
      </c>
      <c r="E324"/>
      <c r="F324" s="156">
        <v>1.1996951219512195</v>
      </c>
      <c r="G324" s="31">
        <v>-7.46</v>
      </c>
    </row>
    <row r="325" spans="1:7" ht="13.5" thickBot="1">
      <c r="A325" s="30" t="s">
        <v>6</v>
      </c>
      <c r="B325" s="66">
        <v>42650</v>
      </c>
      <c r="C325" s="22" t="s">
        <v>11</v>
      </c>
      <c r="D325" s="31">
        <v>8.13</v>
      </c>
      <c r="E325"/>
      <c r="F325" s="157">
        <v>1.3003048780487805</v>
      </c>
      <c r="G325" s="158">
        <v>-10.37</v>
      </c>
    </row>
    <row r="326" spans="1:7" ht="12.75">
      <c r="A326" s="25" t="s">
        <v>7</v>
      </c>
      <c r="B326" s="22">
        <v>32800</v>
      </c>
      <c r="C326" s="23"/>
      <c r="D326" s="38"/>
      <c r="E326"/>
      <c r="G326" s="44">
        <v>25.79</v>
      </c>
    </row>
    <row r="327" spans="1:5" ht="12.75">
      <c r="A327" s="25" t="s">
        <v>8</v>
      </c>
      <c r="B327" s="39">
        <v>18.5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</sheetData>
  <sheetProtection/>
  <mergeCells count="6">
    <mergeCell ref="J52:K52"/>
    <mergeCell ref="J49:K49"/>
    <mergeCell ref="J26:K26"/>
    <mergeCell ref="J27:K27"/>
    <mergeCell ref="J38:K38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2011-02-22T10:25:56Z</dcterms:modified>
  <cp:category/>
  <cp:version/>
  <cp:contentType/>
  <cp:contentStatus/>
</cp:coreProperties>
</file>